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nry.yang\Desktop\"/>
    </mc:Choice>
  </mc:AlternateContent>
  <workbookProtection workbookAlgorithmName="SHA-512" workbookHashValue="11S825sQP2SnOfkd1SjhP+HcSeuKwoMiCdgpeUbwv8F8/ghn+8l62Pq4f4oFXQ/BCIBs94ZwcFVvjYu/r5R3Mw==" workbookSaltValue="JARCJvbmYHYTXWhkaQpBBg==" workbookSpinCount="100000" lockStructure="1"/>
  <bookViews>
    <workbookView xWindow="0" yWindow="0" windowWidth="28800" windowHeight="12165" firstSheet="1" activeTab="1"/>
  </bookViews>
  <sheets>
    <sheet name="revised" sheetId="6" state="hidden" r:id="rId1"/>
    <sheet name="Sheet1" sheetId="1" r:id="rId2"/>
    <sheet name="Sheet2" sheetId="2" state="hidden" r:id="rId3"/>
    <sheet name="Sheet3" sheetId="3" state="hidden" r:id="rId4"/>
    <sheet name="Sheet5" sheetId="5" state="hidden" r:id="rId5"/>
    <sheet name="Sheet4" sheetId="4" state="hidden" r:id="rId6"/>
  </sheets>
  <calcPr calcId="171027"/>
</workbook>
</file>

<file path=xl/calcChain.xml><?xml version="1.0" encoding="utf-8"?>
<calcChain xmlns="http://schemas.openxmlformats.org/spreadsheetml/2006/main">
  <c r="A11" i="5" l="1"/>
  <c r="A10" i="5"/>
  <c r="A9" i="5"/>
  <c r="A8" i="5"/>
  <c r="A7" i="5"/>
  <c r="A6" i="5"/>
  <c r="A5" i="5"/>
  <c r="A4" i="5"/>
  <c r="A3" i="5"/>
  <c r="A2" i="5"/>
  <c r="E38" i="3" l="1"/>
  <c r="E37" i="3"/>
  <c r="E36" i="3"/>
  <c r="E35" i="3"/>
  <c r="E34" i="3"/>
  <c r="E33" i="3"/>
  <c r="E28" i="3"/>
  <c r="E27" i="3"/>
  <c r="P27" i="3" s="1"/>
  <c r="E26" i="3"/>
  <c r="M26" i="3" s="1"/>
  <c r="E25" i="3"/>
  <c r="S25" i="3" s="1"/>
  <c r="E24" i="3"/>
  <c r="M24" i="3" s="1"/>
  <c r="Y24" i="3" s="1"/>
  <c r="AK24" i="3" s="1"/>
  <c r="AW24" i="3" s="1"/>
  <c r="E23" i="3"/>
  <c r="Q23" i="3" s="1"/>
  <c r="AC23" i="3" s="1"/>
  <c r="AO23" i="3" s="1"/>
  <c r="BA23" i="3" s="1"/>
  <c r="E22" i="3"/>
  <c r="O22" i="3" s="1"/>
  <c r="E21" i="3"/>
  <c r="Q21" i="3" s="1"/>
  <c r="E20" i="3"/>
  <c r="S20" i="3" s="1"/>
  <c r="E19" i="3"/>
  <c r="S19" i="3" s="1"/>
  <c r="E18" i="3"/>
  <c r="S18" i="3" s="1"/>
  <c r="E17" i="3"/>
  <c r="S17" i="3" s="1"/>
  <c r="E16" i="3"/>
  <c r="S16" i="3" s="1"/>
  <c r="E15" i="3"/>
  <c r="L15" i="3" s="1"/>
  <c r="E14" i="3"/>
  <c r="S14" i="3" s="1"/>
  <c r="E13" i="3"/>
  <c r="O13" i="3" s="1"/>
  <c r="AA13" i="3" s="1"/>
  <c r="AM13" i="3" s="1"/>
  <c r="AY13" i="3" s="1"/>
  <c r="E12" i="3"/>
  <c r="S12" i="3" s="1"/>
  <c r="E11" i="3"/>
  <c r="S11" i="3" s="1"/>
  <c r="AE11" i="3" s="1"/>
  <c r="AQ11" i="3" s="1"/>
  <c r="BC11" i="3" s="1"/>
  <c r="CM11" i="3" s="1"/>
  <c r="CO11" i="3" s="1"/>
  <c r="E10" i="3"/>
  <c r="Q10" i="3" s="1"/>
  <c r="E9" i="3"/>
  <c r="M9" i="3" s="1"/>
  <c r="E8" i="3"/>
  <c r="M8" i="3" s="1"/>
  <c r="Y8" i="3" s="1"/>
  <c r="AK8" i="3" s="1"/>
  <c r="AW8" i="3" s="1"/>
  <c r="E7" i="3"/>
  <c r="Q7" i="3" s="1"/>
  <c r="E6" i="3"/>
  <c r="K6" i="3" s="1"/>
  <c r="E5" i="3"/>
  <c r="S5" i="3" s="1"/>
  <c r="K23" i="3" l="1"/>
  <c r="O23" i="3"/>
  <c r="I23" i="3"/>
  <c r="U23" i="3" s="1"/>
  <c r="AG23" i="3" s="1"/>
  <c r="AS23" i="3" s="1"/>
  <c r="J19" i="3"/>
  <c r="N19" i="3"/>
  <c r="I19" i="3"/>
  <c r="I16" i="3"/>
  <c r="U16" i="3" s="1"/>
  <c r="AG16" i="3" s="1"/>
  <c r="AS16" i="3" s="1"/>
  <c r="N16" i="3"/>
  <c r="Z16" i="3" s="1"/>
  <c r="AL16" i="3" s="1"/>
  <c r="AX16" i="3" s="1"/>
  <c r="S15" i="3"/>
  <c r="J13" i="3"/>
  <c r="V13" i="3" s="1"/>
  <c r="AH13" i="3" s="1"/>
  <c r="AT13" i="3" s="1"/>
  <c r="BH13" i="3" s="1"/>
  <c r="BJ13" i="3" s="1"/>
  <c r="BL13" i="3" s="1"/>
  <c r="K9" i="3"/>
  <c r="W9" i="3" s="1"/>
  <c r="AI9" i="3" s="1"/>
  <c r="AU9" i="3" s="1"/>
  <c r="S7" i="3"/>
  <c r="AE7" i="3" s="1"/>
  <c r="AQ7" i="3" s="1"/>
  <c r="BC7" i="3" s="1"/>
  <c r="CM7" i="3" s="1"/>
  <c r="CO7" i="3" s="1"/>
  <c r="CQ7" i="3" s="1"/>
  <c r="I5" i="1" s="1"/>
  <c r="S23" i="3"/>
  <c r="K22" i="3"/>
  <c r="W22" i="3" s="1"/>
  <c r="AI22" i="3" s="1"/>
  <c r="AU22" i="3" s="1"/>
  <c r="K21" i="3"/>
  <c r="J21" i="3"/>
  <c r="V21" i="3" s="1"/>
  <c r="AH21" i="3" s="1"/>
  <c r="AT21" i="3" s="1"/>
  <c r="BH21" i="3" s="1"/>
  <c r="BJ21" i="3" s="1"/>
  <c r="BL21" i="3" s="1"/>
  <c r="O21" i="3"/>
  <c r="J20" i="3"/>
  <c r="P19" i="3"/>
  <c r="AB19" i="3" s="1"/>
  <c r="AN19" i="3" s="1"/>
  <c r="AZ19" i="3" s="1"/>
  <c r="P18" i="3"/>
  <c r="AB18" i="3" s="1"/>
  <c r="AN18" i="3" s="1"/>
  <c r="AZ18" i="3" s="1"/>
  <c r="H18" i="3"/>
  <c r="R18" i="3"/>
  <c r="AD18" i="3" s="1"/>
  <c r="AP18" i="3" s="1"/>
  <c r="BB18" i="3" s="1"/>
  <c r="J18" i="3"/>
  <c r="V18" i="3" s="1"/>
  <c r="AH18" i="3" s="1"/>
  <c r="AT18" i="3" s="1"/>
  <c r="BH18" i="3" s="1"/>
  <c r="BJ18" i="3" s="1"/>
  <c r="BL18" i="3" s="1"/>
  <c r="M18" i="3"/>
  <c r="K13" i="3"/>
  <c r="P13" i="3"/>
  <c r="AB13" i="3" s="1"/>
  <c r="AN13" i="3" s="1"/>
  <c r="AZ13" i="3" s="1"/>
  <c r="S13" i="3"/>
  <c r="AE13" i="3" s="1"/>
  <c r="AQ13" i="3" s="1"/>
  <c r="BC13" i="3" s="1"/>
  <c r="CM13" i="3" s="1"/>
  <c r="CO13" i="3" s="1"/>
  <c r="CQ13" i="3" s="1"/>
  <c r="I11" i="1" s="1"/>
  <c r="P12" i="3"/>
  <c r="AB12" i="3" s="1"/>
  <c r="AN12" i="3" s="1"/>
  <c r="AZ12" i="3" s="1"/>
  <c r="I12" i="3"/>
  <c r="U12" i="3" s="1"/>
  <c r="AG12" i="3" s="1"/>
  <c r="AS12" i="3" s="1"/>
  <c r="J12" i="3"/>
  <c r="V12" i="3" s="1"/>
  <c r="AH12" i="3" s="1"/>
  <c r="AT12" i="3" s="1"/>
  <c r="N12" i="3"/>
  <c r="Z12" i="3" s="1"/>
  <c r="AL12" i="3" s="1"/>
  <c r="AX12" i="3" s="1"/>
  <c r="K11" i="3"/>
  <c r="W11" i="3" s="1"/>
  <c r="AI11" i="3" s="1"/>
  <c r="AU11" i="3" s="1"/>
  <c r="K8" i="3"/>
  <c r="W8" i="3" s="1"/>
  <c r="AI8" i="3" s="1"/>
  <c r="AU8" i="3" s="1"/>
  <c r="K7" i="3"/>
  <c r="W7" i="3" s="1"/>
  <c r="AI7" i="3" s="1"/>
  <c r="AU7" i="3" s="1"/>
  <c r="AB27" i="3"/>
  <c r="AN27" i="3" s="1"/>
  <c r="AZ27" i="3" s="1"/>
  <c r="I27" i="3"/>
  <c r="M27" i="3"/>
  <c r="Q27" i="3"/>
  <c r="AC27" i="3" s="1"/>
  <c r="AO27" i="3" s="1"/>
  <c r="BA27" i="3" s="1"/>
  <c r="Y26" i="3"/>
  <c r="AK26" i="3" s="1"/>
  <c r="AW26" i="3" s="1"/>
  <c r="I26" i="3"/>
  <c r="U26" i="3" s="1"/>
  <c r="AG26" i="3" s="1"/>
  <c r="AS26" i="3" s="1"/>
  <c r="S26" i="3"/>
  <c r="K26" i="3"/>
  <c r="Q26" i="3"/>
  <c r="AC26" i="3" s="1"/>
  <c r="AO26" i="3" s="1"/>
  <c r="BA26" i="3" s="1"/>
  <c r="AE25" i="3"/>
  <c r="AQ25" i="3" s="1"/>
  <c r="BC25" i="3" s="1"/>
  <c r="CM25" i="3" s="1"/>
  <c r="CO25" i="3" s="1"/>
  <c r="CQ25" i="3" s="1"/>
  <c r="I23" i="1" s="1"/>
  <c r="W23" i="3"/>
  <c r="AI23" i="3" s="1"/>
  <c r="AU23" i="3" s="1"/>
  <c r="AE23" i="3"/>
  <c r="AQ23" i="3" s="1"/>
  <c r="BC23" i="3" s="1"/>
  <c r="CM23" i="3" s="1"/>
  <c r="CO23" i="3" s="1"/>
  <c r="CQ23" i="3" s="1"/>
  <c r="I21" i="1" s="1"/>
  <c r="N23" i="3"/>
  <c r="AA23" i="3"/>
  <c r="AM23" i="3" s="1"/>
  <c r="AY23" i="3" s="1"/>
  <c r="J23" i="3"/>
  <c r="AA22" i="3"/>
  <c r="AM22" i="3" s="1"/>
  <c r="AY22" i="3" s="1"/>
  <c r="P22" i="3"/>
  <c r="I22" i="3"/>
  <c r="AC21" i="3"/>
  <c r="AO21" i="3" s="1"/>
  <c r="BA21" i="3" s="1"/>
  <c r="W21" i="3"/>
  <c r="AI21" i="3" s="1"/>
  <c r="AU21" i="3" s="1"/>
  <c r="AA21" i="3"/>
  <c r="AM21" i="3" s="1"/>
  <c r="AY21" i="3" s="1"/>
  <c r="V20" i="3"/>
  <c r="AH20" i="3" s="1"/>
  <c r="AT20" i="3" s="1"/>
  <c r="BH20" i="3" s="1"/>
  <c r="BJ20" i="3" s="1"/>
  <c r="BL20" i="3" s="1"/>
  <c r="O20" i="3"/>
  <c r="AE20" i="3"/>
  <c r="AQ20" i="3" s="1"/>
  <c r="BC20" i="3" s="1"/>
  <c r="CM20" i="3" s="1"/>
  <c r="CO20" i="3" s="1"/>
  <c r="CQ20" i="3" s="1"/>
  <c r="I18" i="1" s="1"/>
  <c r="P20" i="3"/>
  <c r="H20" i="3"/>
  <c r="Z19" i="3"/>
  <c r="AL19" i="3" s="1"/>
  <c r="AX19" i="3" s="1"/>
  <c r="V19" i="3"/>
  <c r="AH19" i="3" s="1"/>
  <c r="AT19" i="3" s="1"/>
  <c r="BH19" i="3" s="1"/>
  <c r="BJ19" i="3" s="1"/>
  <c r="BL19" i="3" s="1"/>
  <c r="AE19" i="3"/>
  <c r="AQ19" i="3" s="1"/>
  <c r="BC19" i="3" s="1"/>
  <c r="CM19" i="3" s="1"/>
  <c r="CO19" i="3" s="1"/>
  <c r="CQ19" i="3" s="1"/>
  <c r="I17" i="1" s="1"/>
  <c r="L19" i="3"/>
  <c r="X19" i="3" s="1"/>
  <c r="AJ19" i="3" s="1"/>
  <c r="AV19" i="3" s="1"/>
  <c r="Q19" i="3"/>
  <c r="AC19" i="3" s="1"/>
  <c r="AO19" i="3" s="1"/>
  <c r="BA19" i="3" s="1"/>
  <c r="U19" i="3"/>
  <c r="AG19" i="3" s="1"/>
  <c r="AS19" i="3" s="1"/>
  <c r="BD19" i="3" s="1"/>
  <c r="BF19" i="3" s="1"/>
  <c r="C17" i="1" s="1"/>
  <c r="H19" i="3"/>
  <c r="T19" i="3" s="1"/>
  <c r="AF19" i="3" s="1"/>
  <c r="AR19" i="3" s="1"/>
  <c r="M19" i="3"/>
  <c r="Y19" i="3" s="1"/>
  <c r="AK19" i="3" s="1"/>
  <c r="AW19" i="3" s="1"/>
  <c r="R19" i="3"/>
  <c r="AD19" i="3" s="1"/>
  <c r="AP19" i="3" s="1"/>
  <c r="BB19" i="3" s="1"/>
  <c r="Y18" i="3"/>
  <c r="AK18" i="3" s="1"/>
  <c r="AW18" i="3" s="1"/>
  <c r="I18" i="3"/>
  <c r="N18" i="3"/>
  <c r="AE18" i="3"/>
  <c r="AQ18" i="3" s="1"/>
  <c r="BC18" i="3" s="1"/>
  <c r="CM18" i="3" s="1"/>
  <c r="CO18" i="3" s="1"/>
  <c r="CQ18" i="3" s="1"/>
  <c r="I16" i="1" s="1"/>
  <c r="L18" i="3"/>
  <c r="Q18" i="3"/>
  <c r="AC18" i="3" s="1"/>
  <c r="AO18" i="3" s="1"/>
  <c r="BA18" i="3" s="1"/>
  <c r="T18" i="3"/>
  <c r="AF18" i="3" s="1"/>
  <c r="AR18" i="3" s="1"/>
  <c r="AE17" i="3"/>
  <c r="AQ17" i="3" s="1"/>
  <c r="BC17" i="3" s="1"/>
  <c r="CM17" i="3" s="1"/>
  <c r="CO17" i="3" s="1"/>
  <c r="CQ17" i="3" s="1"/>
  <c r="I15" i="1" s="1"/>
  <c r="O17" i="3"/>
  <c r="J16" i="3"/>
  <c r="P16" i="3"/>
  <c r="L16" i="3"/>
  <c r="Q16" i="3"/>
  <c r="AC16" i="3" s="1"/>
  <c r="AO16" i="3" s="1"/>
  <c r="BA16" i="3" s="1"/>
  <c r="CI16" i="3" s="1"/>
  <c r="CK16" i="3" s="1"/>
  <c r="H16" i="3"/>
  <c r="M16" i="3"/>
  <c r="Y16" i="3" s="1"/>
  <c r="AK16" i="3" s="1"/>
  <c r="AW16" i="3" s="1"/>
  <c r="R16" i="3"/>
  <c r="AD16" i="3" s="1"/>
  <c r="AP16" i="3" s="1"/>
  <c r="BB16" i="3" s="1"/>
  <c r="AE16" i="3"/>
  <c r="AQ16" i="3" s="1"/>
  <c r="BC16" i="3" s="1"/>
  <c r="CM16" i="3" s="1"/>
  <c r="CO16" i="3" s="1"/>
  <c r="CQ16" i="3" s="1"/>
  <c r="I14" i="1" s="1"/>
  <c r="AE15" i="3"/>
  <c r="AQ15" i="3" s="1"/>
  <c r="BC15" i="3" s="1"/>
  <c r="CM15" i="3" s="1"/>
  <c r="CO15" i="3" s="1"/>
  <c r="CQ15" i="3" s="1"/>
  <c r="I13" i="1" s="1"/>
  <c r="X15" i="3"/>
  <c r="AJ15" i="3" s="1"/>
  <c r="AV15" i="3" s="1"/>
  <c r="K15" i="3"/>
  <c r="W15" i="3" s="1"/>
  <c r="AI15" i="3" s="1"/>
  <c r="AU15" i="3" s="1"/>
  <c r="AE14" i="3"/>
  <c r="AQ14" i="3" s="1"/>
  <c r="BC14" i="3" s="1"/>
  <c r="CM14" i="3" s="1"/>
  <c r="CO14" i="3" s="1"/>
  <c r="CQ14" i="3" s="1"/>
  <c r="I12" i="1" s="1"/>
  <c r="L14" i="3"/>
  <c r="Q14" i="3"/>
  <c r="H14" i="3"/>
  <c r="M14" i="3"/>
  <c r="Y14" i="3" s="1"/>
  <c r="AK14" i="3" s="1"/>
  <c r="AW14" i="3" s="1"/>
  <c r="R14" i="3"/>
  <c r="I14" i="3"/>
  <c r="N14" i="3"/>
  <c r="J14" i="3"/>
  <c r="P14" i="3"/>
  <c r="N13" i="3"/>
  <c r="H13" i="3"/>
  <c r="T13" i="3" s="1"/>
  <c r="AF13" i="3" s="1"/>
  <c r="AR13" i="3" s="1"/>
  <c r="W13" i="3"/>
  <c r="AI13" i="3" s="1"/>
  <c r="AU13" i="3" s="1"/>
  <c r="AE12" i="3"/>
  <c r="AQ12" i="3" s="1"/>
  <c r="BC12" i="3" s="1"/>
  <c r="CM12" i="3" s="1"/>
  <c r="CO12" i="3" s="1"/>
  <c r="CQ12" i="3" s="1"/>
  <c r="I10" i="1" s="1"/>
  <c r="L12" i="3"/>
  <c r="Q12" i="3"/>
  <c r="H12" i="3"/>
  <c r="T12" i="3" s="1"/>
  <c r="AF12" i="3" s="1"/>
  <c r="AR12" i="3" s="1"/>
  <c r="BD12" i="3" s="1"/>
  <c r="BF12" i="3" s="1"/>
  <c r="C10" i="1" s="1"/>
  <c r="M12" i="3"/>
  <c r="Y12" i="3" s="1"/>
  <c r="AK12" i="3" s="1"/>
  <c r="AW12" i="3" s="1"/>
  <c r="R12" i="3"/>
  <c r="AD12" i="3" s="1"/>
  <c r="AP12" i="3" s="1"/>
  <c r="BB12" i="3" s="1"/>
  <c r="N11" i="3"/>
  <c r="P11" i="3"/>
  <c r="H11" i="3"/>
  <c r="T11" i="3" s="1"/>
  <c r="AF11" i="3" s="1"/>
  <c r="AR11" i="3" s="1"/>
  <c r="AC10" i="3"/>
  <c r="AO10" i="3" s="1"/>
  <c r="BA10" i="3" s="1"/>
  <c r="S9" i="3"/>
  <c r="AE9" i="3" s="1"/>
  <c r="AQ9" i="3" s="1"/>
  <c r="BC9" i="3" s="1"/>
  <c r="CM9" i="3" s="1"/>
  <c r="CO9" i="3" s="1"/>
  <c r="CQ9" i="3" s="1"/>
  <c r="I7" i="1" s="1"/>
  <c r="Q8" i="3"/>
  <c r="I8" i="3"/>
  <c r="S8" i="3"/>
  <c r="AC7" i="3"/>
  <c r="AO7" i="3" s="1"/>
  <c r="BA7" i="3" s="1"/>
  <c r="N7" i="3"/>
  <c r="Z7" i="3" s="1"/>
  <c r="AL7" i="3" s="1"/>
  <c r="AX7" i="3" s="1"/>
  <c r="I7" i="3"/>
  <c r="U7" i="3" s="1"/>
  <c r="AG7" i="3" s="1"/>
  <c r="AS7" i="3" s="1"/>
  <c r="O7" i="3"/>
  <c r="J7" i="3"/>
  <c r="W6" i="3"/>
  <c r="AI6" i="3" s="1"/>
  <c r="AU6" i="3" s="1"/>
  <c r="Y9" i="3"/>
  <c r="AK9" i="3" s="1"/>
  <c r="AW9" i="3" s="1"/>
  <c r="AE5" i="3"/>
  <c r="AQ5" i="3" s="1"/>
  <c r="BC5" i="3" s="1"/>
  <c r="CM5" i="3" s="1"/>
  <c r="CO5" i="3" s="1"/>
  <c r="CQ5" i="3" s="1"/>
  <c r="I3" i="1" s="1"/>
  <c r="P5" i="3"/>
  <c r="O6" i="3"/>
  <c r="P6" i="3"/>
  <c r="H5" i="3"/>
  <c r="I6" i="3"/>
  <c r="L5" i="3"/>
  <c r="CQ11" i="3"/>
  <c r="I9" i="1" s="1"/>
  <c r="I5" i="3"/>
  <c r="M5" i="3"/>
  <c r="Q5" i="3"/>
  <c r="R6" i="3"/>
  <c r="N6" i="3"/>
  <c r="J6" i="3"/>
  <c r="L6" i="3"/>
  <c r="Q6" i="3"/>
  <c r="P9" i="3"/>
  <c r="L9" i="3"/>
  <c r="H9" i="3"/>
  <c r="R9" i="3"/>
  <c r="N9" i="3"/>
  <c r="J9" i="3"/>
  <c r="O9" i="3"/>
  <c r="I10" i="3"/>
  <c r="R10" i="3"/>
  <c r="N10" i="3"/>
  <c r="J10" i="3"/>
  <c r="P10" i="3"/>
  <c r="L10" i="3"/>
  <c r="H10" i="3"/>
  <c r="O10" i="3"/>
  <c r="BH12" i="3"/>
  <c r="BJ12" i="3" s="1"/>
  <c r="BL12" i="3" s="1"/>
  <c r="J5" i="3"/>
  <c r="N5" i="3"/>
  <c r="R5" i="3"/>
  <c r="H6" i="3"/>
  <c r="M6" i="3"/>
  <c r="S6" i="3"/>
  <c r="P7" i="3"/>
  <c r="L7" i="3"/>
  <c r="H7" i="3"/>
  <c r="M7" i="3"/>
  <c r="R7" i="3"/>
  <c r="R8" i="3"/>
  <c r="N8" i="3"/>
  <c r="J8" i="3"/>
  <c r="P8" i="3"/>
  <c r="L8" i="3"/>
  <c r="H8" i="3"/>
  <c r="O8" i="3"/>
  <c r="I9" i="3"/>
  <c r="Q9" i="3"/>
  <c r="K10" i="3"/>
  <c r="S10" i="3"/>
  <c r="K5" i="3"/>
  <c r="O5" i="3"/>
  <c r="M10" i="3"/>
  <c r="CA13" i="3"/>
  <c r="CC13" i="3" s="1"/>
  <c r="Q11" i="3"/>
  <c r="M11" i="3"/>
  <c r="I11" i="3"/>
  <c r="L11" i="3"/>
  <c r="R11" i="3"/>
  <c r="R15" i="3"/>
  <c r="N15" i="3"/>
  <c r="J15" i="3"/>
  <c r="Q15" i="3"/>
  <c r="M15" i="3"/>
  <c r="I15" i="3"/>
  <c r="O15" i="3"/>
  <c r="R17" i="3"/>
  <c r="N17" i="3"/>
  <c r="J17" i="3"/>
  <c r="Q17" i="3"/>
  <c r="M17" i="3"/>
  <c r="I17" i="3"/>
  <c r="P17" i="3"/>
  <c r="L17" i="3"/>
  <c r="H17" i="3"/>
  <c r="J11" i="3"/>
  <c r="O11" i="3"/>
  <c r="Q13" i="3"/>
  <c r="M13" i="3"/>
  <c r="I13" i="3"/>
  <c r="L13" i="3"/>
  <c r="R13" i="3"/>
  <c r="H15" i="3"/>
  <c r="P15" i="3"/>
  <c r="K17" i="3"/>
  <c r="K12" i="3"/>
  <c r="O12" i="3"/>
  <c r="K14" i="3"/>
  <c r="O14" i="3"/>
  <c r="K16" i="3"/>
  <c r="O16" i="3"/>
  <c r="K18" i="3"/>
  <c r="O18" i="3"/>
  <c r="K20" i="3"/>
  <c r="R20" i="3"/>
  <c r="N20" i="3"/>
  <c r="Q20" i="3"/>
  <c r="M20" i="3"/>
  <c r="I20" i="3"/>
  <c r="L20" i="3"/>
  <c r="R24" i="3"/>
  <c r="P24" i="3"/>
  <c r="L24" i="3"/>
  <c r="H24" i="3"/>
  <c r="S24" i="3"/>
  <c r="N24" i="3"/>
  <c r="J24" i="3"/>
  <c r="O24" i="3"/>
  <c r="P25" i="3"/>
  <c r="L25" i="3"/>
  <c r="H25" i="3"/>
  <c r="R25" i="3"/>
  <c r="N25" i="3"/>
  <c r="J25" i="3"/>
  <c r="Q25" i="3"/>
  <c r="I25" i="3"/>
  <c r="M25" i="3"/>
  <c r="R28" i="3"/>
  <c r="N28" i="3"/>
  <c r="J28" i="3"/>
  <c r="Q28" i="3"/>
  <c r="M28" i="3"/>
  <c r="I28" i="3"/>
  <c r="P28" i="3"/>
  <c r="L28" i="3"/>
  <c r="H28" i="3"/>
  <c r="S28" i="3"/>
  <c r="O28" i="3"/>
  <c r="K28" i="3"/>
  <c r="K19" i="3"/>
  <c r="O19" i="3"/>
  <c r="P21" i="3"/>
  <c r="L21" i="3"/>
  <c r="H21" i="3"/>
  <c r="M21" i="3"/>
  <c r="R21" i="3"/>
  <c r="R22" i="3"/>
  <c r="N22" i="3"/>
  <c r="J22" i="3"/>
  <c r="L22" i="3"/>
  <c r="Q22" i="3"/>
  <c r="I24" i="3"/>
  <c r="Q24" i="3"/>
  <c r="K25" i="3"/>
  <c r="I21" i="3"/>
  <c r="N21" i="3"/>
  <c r="S21" i="3"/>
  <c r="H22" i="3"/>
  <c r="M22" i="3"/>
  <c r="S22" i="3"/>
  <c r="P23" i="3"/>
  <c r="L23" i="3"/>
  <c r="H23" i="3"/>
  <c r="M23" i="3"/>
  <c r="R23" i="3"/>
  <c r="K24" i="3"/>
  <c r="O25" i="3"/>
  <c r="R26" i="3"/>
  <c r="N26" i="3"/>
  <c r="J26" i="3"/>
  <c r="P26" i="3"/>
  <c r="L26" i="3"/>
  <c r="H26" i="3"/>
  <c r="O26" i="3"/>
  <c r="J27" i="3"/>
  <c r="N27" i="3"/>
  <c r="R27" i="3"/>
  <c r="K27" i="3"/>
  <c r="O27" i="3"/>
  <c r="S27" i="3"/>
  <c r="H27" i="3"/>
  <c r="L27" i="3"/>
  <c r="CI18" i="3" l="1"/>
  <c r="CK18" i="3" s="1"/>
  <c r="CE27" i="3"/>
  <c r="CG27" i="3" s="1"/>
  <c r="CE18" i="3"/>
  <c r="CG18" i="3" s="1"/>
  <c r="CI19" i="3"/>
  <c r="CK19" i="3" s="1"/>
  <c r="CE19" i="3"/>
  <c r="CG19" i="3" s="1"/>
  <c r="AD28" i="3"/>
  <c r="AP28" i="3" s="1"/>
  <c r="BB28" i="3" s="1"/>
  <c r="W28" i="3"/>
  <c r="AI28" i="3" s="1"/>
  <c r="AU28" i="3" s="1"/>
  <c r="AC28" i="3"/>
  <c r="AO28" i="3" s="1"/>
  <c r="BA28" i="3" s="1"/>
  <c r="AA28" i="3"/>
  <c r="AM28" i="3" s="1"/>
  <c r="AY28" i="3" s="1"/>
  <c r="AB28" i="3"/>
  <c r="AN28" i="3" s="1"/>
  <c r="AZ28" i="3" s="1"/>
  <c r="V28" i="3"/>
  <c r="AH28" i="3" s="1"/>
  <c r="AT28" i="3" s="1"/>
  <c r="Y28" i="3"/>
  <c r="AK28" i="3" s="1"/>
  <c r="AW28" i="3" s="1"/>
  <c r="X28" i="3"/>
  <c r="AJ28" i="3" s="1"/>
  <c r="AV28" i="3" s="1"/>
  <c r="AE28" i="3"/>
  <c r="AQ28" i="3" s="1"/>
  <c r="BC28" i="3" s="1"/>
  <c r="CM28" i="3" s="1"/>
  <c r="CO28" i="3" s="1"/>
  <c r="CQ28" i="3" s="1"/>
  <c r="I26" i="1" s="1"/>
  <c r="U28" i="3"/>
  <c r="AG28" i="3" s="1"/>
  <c r="AS28" i="3" s="1"/>
  <c r="Z28" i="3"/>
  <c r="AL28" i="3" s="1"/>
  <c r="AX28" i="3" s="1"/>
  <c r="T28" i="3"/>
  <c r="AF28" i="3" s="1"/>
  <c r="AR28" i="3" s="1"/>
  <c r="AA27" i="3"/>
  <c r="AM27" i="3" s="1"/>
  <c r="AY27" i="3" s="1"/>
  <c r="CA27" i="3" s="1"/>
  <c r="CC27" i="3" s="1"/>
  <c r="V27" i="3"/>
  <c r="AH27" i="3" s="1"/>
  <c r="AT27" i="3" s="1"/>
  <c r="X27" i="3"/>
  <c r="AJ27" i="3" s="1"/>
  <c r="AV27" i="3" s="1"/>
  <c r="W27" i="3"/>
  <c r="AI27" i="3" s="1"/>
  <c r="AU27" i="3" s="1"/>
  <c r="T27" i="3"/>
  <c r="AF27" i="3" s="1"/>
  <c r="AR27" i="3" s="1"/>
  <c r="AD27" i="3"/>
  <c r="AP27" i="3" s="1"/>
  <c r="BB27" i="3" s="1"/>
  <c r="CI27" i="3" s="1"/>
  <c r="CK27" i="3" s="1"/>
  <c r="N25" i="1" s="1"/>
  <c r="Y27" i="3"/>
  <c r="AK27" i="3" s="1"/>
  <c r="AW27" i="3" s="1"/>
  <c r="AE27" i="3"/>
  <c r="AQ27" i="3" s="1"/>
  <c r="BC27" i="3" s="1"/>
  <c r="CM27" i="3" s="1"/>
  <c r="CO27" i="3" s="1"/>
  <c r="CQ27" i="3" s="1"/>
  <c r="I25" i="1" s="1"/>
  <c r="Z27" i="3"/>
  <c r="AL27" i="3" s="1"/>
  <c r="AX27" i="3" s="1"/>
  <c r="BW27" i="3" s="1"/>
  <c r="BY27" i="3" s="1"/>
  <c r="J25" i="1" s="1"/>
  <c r="L25" i="1" s="1"/>
  <c r="U27" i="3"/>
  <c r="AG27" i="3" s="1"/>
  <c r="AS27" i="3" s="1"/>
  <c r="T26" i="3"/>
  <c r="AF26" i="3" s="1"/>
  <c r="AR26" i="3" s="1"/>
  <c r="Z26" i="3"/>
  <c r="AL26" i="3" s="1"/>
  <c r="AX26" i="3" s="1"/>
  <c r="AE26" i="3"/>
  <c r="AQ26" i="3" s="1"/>
  <c r="BC26" i="3" s="1"/>
  <c r="CM26" i="3" s="1"/>
  <c r="CO26" i="3" s="1"/>
  <c r="CQ26" i="3" s="1"/>
  <c r="I24" i="1" s="1"/>
  <c r="X26" i="3"/>
  <c r="AJ26" i="3" s="1"/>
  <c r="AV26" i="3" s="1"/>
  <c r="AD26" i="3"/>
  <c r="AP26" i="3" s="1"/>
  <c r="BB26" i="3" s="1"/>
  <c r="CI26" i="3" s="1"/>
  <c r="CK26" i="3" s="1"/>
  <c r="AB26" i="3"/>
  <c r="AN26" i="3" s="1"/>
  <c r="AZ26" i="3" s="1"/>
  <c r="CE26" i="3" s="1"/>
  <c r="CG26" i="3" s="1"/>
  <c r="AA26" i="3"/>
  <c r="AM26" i="3" s="1"/>
  <c r="AY26" i="3" s="1"/>
  <c r="V26" i="3"/>
  <c r="AH26" i="3" s="1"/>
  <c r="AT26" i="3" s="1"/>
  <c r="W26" i="3"/>
  <c r="AI26" i="3" s="1"/>
  <c r="AU26" i="3" s="1"/>
  <c r="AC25" i="3"/>
  <c r="AO25" i="3" s="1"/>
  <c r="BA25" i="3" s="1"/>
  <c r="T25" i="3"/>
  <c r="AF25" i="3" s="1"/>
  <c r="AR25" i="3" s="1"/>
  <c r="V25" i="3"/>
  <c r="AH25" i="3" s="1"/>
  <c r="AT25" i="3" s="1"/>
  <c r="BH25" i="3" s="1"/>
  <c r="BJ25" i="3" s="1"/>
  <c r="BL25" i="3" s="1"/>
  <c r="X25" i="3"/>
  <c r="AJ25" i="3" s="1"/>
  <c r="AV25" i="3" s="1"/>
  <c r="AA25" i="3"/>
  <c r="AM25" i="3" s="1"/>
  <c r="AY25" i="3" s="1"/>
  <c r="Y25" i="3"/>
  <c r="AK25" i="3" s="1"/>
  <c r="AW25" i="3" s="1"/>
  <c r="Z25" i="3"/>
  <c r="AL25" i="3" s="1"/>
  <c r="AX25" i="3" s="1"/>
  <c r="AB25" i="3"/>
  <c r="AN25" i="3" s="1"/>
  <c r="AZ25" i="3" s="1"/>
  <c r="W25" i="3"/>
  <c r="AI25" i="3" s="1"/>
  <c r="AU25" i="3" s="1"/>
  <c r="U25" i="3"/>
  <c r="AG25" i="3" s="1"/>
  <c r="AS25" i="3" s="1"/>
  <c r="AP25" i="3"/>
  <c r="BB25" i="3" s="1"/>
  <c r="AD25" i="3"/>
  <c r="AE24" i="3"/>
  <c r="AQ24" i="3" s="1"/>
  <c r="BC24" i="3" s="1"/>
  <c r="CM24" i="3" s="1"/>
  <c r="CO24" i="3" s="1"/>
  <c r="CQ24" i="3" s="1"/>
  <c r="I22" i="1" s="1"/>
  <c r="AD24" i="3"/>
  <c r="AP24" i="3" s="1"/>
  <c r="BB24" i="3" s="1"/>
  <c r="W24" i="3"/>
  <c r="AI24" i="3" s="1"/>
  <c r="AU24" i="3" s="1"/>
  <c r="AA24" i="3"/>
  <c r="AM24" i="3" s="1"/>
  <c r="AY24" i="3" s="1"/>
  <c r="T24" i="3"/>
  <c r="AF24" i="3" s="1"/>
  <c r="AR24" i="3" s="1"/>
  <c r="AC24" i="3"/>
  <c r="AO24" i="3" s="1"/>
  <c r="BA24" i="3" s="1"/>
  <c r="V24" i="3"/>
  <c r="AH24" i="3" s="1"/>
  <c r="AT24" i="3" s="1"/>
  <c r="BH24" i="3" s="1"/>
  <c r="BJ24" i="3" s="1"/>
  <c r="BL24" i="3" s="1"/>
  <c r="X24" i="3"/>
  <c r="AJ24" i="3" s="1"/>
  <c r="AV24" i="3" s="1"/>
  <c r="AG24" i="3"/>
  <c r="AS24" i="3" s="1"/>
  <c r="U24" i="3"/>
  <c r="Z24" i="3"/>
  <c r="AL24" i="3" s="1"/>
  <c r="AX24" i="3" s="1"/>
  <c r="BW24" i="3" s="1"/>
  <c r="BY24" i="3" s="1"/>
  <c r="J22" i="1" s="1"/>
  <c r="L22" i="1" s="1"/>
  <c r="AB24" i="3"/>
  <c r="AN24" i="3" s="1"/>
  <c r="AZ24" i="3" s="1"/>
  <c r="AD23" i="3"/>
  <c r="AP23" i="3" s="1"/>
  <c r="BB23" i="3" s="1"/>
  <c r="CI23" i="3" s="1"/>
  <c r="CK23" i="3" s="1"/>
  <c r="AB23" i="3"/>
  <c r="AN23" i="3" s="1"/>
  <c r="AZ23" i="3" s="1"/>
  <c r="Y23" i="3"/>
  <c r="AK23" i="3" s="1"/>
  <c r="AW23" i="3" s="1"/>
  <c r="V23" i="3"/>
  <c r="AH23" i="3" s="1"/>
  <c r="AT23" i="3" s="1"/>
  <c r="BH23" i="3" s="1"/>
  <c r="BJ23" i="3" s="1"/>
  <c r="BL23" i="3" s="1"/>
  <c r="T23" i="3"/>
  <c r="AF23" i="3" s="1"/>
  <c r="AR23" i="3" s="1"/>
  <c r="Z23" i="3"/>
  <c r="AL23" i="3" s="1"/>
  <c r="AX23" i="3" s="1"/>
  <c r="BW23" i="3" s="1"/>
  <c r="BY23" i="3" s="1"/>
  <c r="J21" i="1" s="1"/>
  <c r="L21" i="1" s="1"/>
  <c r="X23" i="3"/>
  <c r="AJ23" i="3" s="1"/>
  <c r="AV23" i="3" s="1"/>
  <c r="Y22" i="3"/>
  <c r="AK22" i="3" s="1"/>
  <c r="AW22" i="3" s="1"/>
  <c r="AC22" i="3"/>
  <c r="AO22" i="3" s="1"/>
  <c r="BA22" i="3" s="1"/>
  <c r="AD22" i="3"/>
  <c r="AP22" i="3" s="1"/>
  <c r="BB22" i="3" s="1"/>
  <c r="V22" i="3"/>
  <c r="AH22" i="3" s="1"/>
  <c r="AT22" i="3" s="1"/>
  <c r="U22" i="3"/>
  <c r="AG22" i="3" s="1"/>
  <c r="AS22" i="3" s="1"/>
  <c r="AE22" i="3"/>
  <c r="AQ22" i="3" s="1"/>
  <c r="BC22" i="3" s="1"/>
  <c r="CM22" i="3" s="1"/>
  <c r="CO22" i="3" s="1"/>
  <c r="CQ22" i="3" s="1"/>
  <c r="I20" i="1" s="1"/>
  <c r="Z22" i="3"/>
  <c r="AL22" i="3" s="1"/>
  <c r="AX22" i="3" s="1"/>
  <c r="BW22" i="3" s="1"/>
  <c r="BY22" i="3" s="1"/>
  <c r="J20" i="1" s="1"/>
  <c r="L20" i="1" s="1"/>
  <c r="AB22" i="3"/>
  <c r="AN22" i="3" s="1"/>
  <c r="AZ22" i="3" s="1"/>
  <c r="T22" i="3"/>
  <c r="AF22" i="3" s="1"/>
  <c r="AR22" i="3" s="1"/>
  <c r="X22" i="3"/>
  <c r="AJ22" i="3" s="1"/>
  <c r="AV22" i="3" s="1"/>
  <c r="H19" i="1"/>
  <c r="F19" i="1"/>
  <c r="U21" i="3"/>
  <c r="AG21" i="3" s="1"/>
  <c r="AS21" i="3" s="1"/>
  <c r="X21" i="3"/>
  <c r="AJ21" i="3" s="1"/>
  <c r="AV21" i="3" s="1"/>
  <c r="AD21" i="3"/>
  <c r="AP21" i="3" s="1"/>
  <c r="BB21" i="3" s="1"/>
  <c r="CI21" i="3" s="1"/>
  <c r="CK21" i="3" s="1"/>
  <c r="AB21" i="3"/>
  <c r="AN21" i="3" s="1"/>
  <c r="AZ21" i="3" s="1"/>
  <c r="AE21" i="3"/>
  <c r="AQ21" i="3" s="1"/>
  <c r="BC21" i="3" s="1"/>
  <c r="CM21" i="3" s="1"/>
  <c r="CO21" i="3" s="1"/>
  <c r="CQ21" i="3" s="1"/>
  <c r="I19" i="1" s="1"/>
  <c r="Y21" i="3"/>
  <c r="AK21" i="3" s="1"/>
  <c r="AW21" i="3" s="1"/>
  <c r="Z21" i="3"/>
  <c r="AL21" i="3" s="1"/>
  <c r="AX21" i="3" s="1"/>
  <c r="BW21" i="3" s="1"/>
  <c r="BY21" i="3" s="1"/>
  <c r="J19" i="1" s="1"/>
  <c r="L19" i="1" s="1"/>
  <c r="T21" i="3"/>
  <c r="AF21" i="3" s="1"/>
  <c r="AR21" i="3" s="1"/>
  <c r="H18" i="1"/>
  <c r="F18" i="1"/>
  <c r="X20" i="3"/>
  <c r="AJ20" i="3" s="1"/>
  <c r="AV20" i="3" s="1"/>
  <c r="Z20" i="3"/>
  <c r="AL20" i="3" s="1"/>
  <c r="AX20" i="3" s="1"/>
  <c r="T20" i="3"/>
  <c r="AF20" i="3" s="1"/>
  <c r="AR20" i="3" s="1"/>
  <c r="AA20" i="3"/>
  <c r="AM20" i="3" s="1"/>
  <c r="AY20" i="3" s="1"/>
  <c r="AC20" i="3"/>
  <c r="AO20" i="3" s="1"/>
  <c r="BA20" i="3" s="1"/>
  <c r="U20" i="3"/>
  <c r="AG20" i="3" s="1"/>
  <c r="AS20" i="3" s="1"/>
  <c r="AB20" i="3"/>
  <c r="AN20" i="3" s="1"/>
  <c r="AZ20" i="3" s="1"/>
  <c r="AD20" i="3"/>
  <c r="AP20" i="3" s="1"/>
  <c r="BB20" i="3" s="1"/>
  <c r="Y20" i="3"/>
  <c r="AK20" i="3" s="1"/>
  <c r="AW20" i="3" s="1"/>
  <c r="W20" i="3"/>
  <c r="AI20" i="3" s="1"/>
  <c r="AU20" i="3" s="1"/>
  <c r="BS20" i="3" s="1"/>
  <c r="BU20" i="3" s="1"/>
  <c r="G18" i="1" s="1"/>
  <c r="H17" i="1"/>
  <c r="F17" i="1"/>
  <c r="W19" i="3"/>
  <c r="AI19" i="3" s="1"/>
  <c r="AU19" i="3" s="1"/>
  <c r="BS19" i="3" s="1"/>
  <c r="BU19" i="3" s="1"/>
  <c r="G17" i="1" s="1"/>
  <c r="AA19" i="3"/>
  <c r="AM19" i="3" s="1"/>
  <c r="AY19" i="3" s="1"/>
  <c r="W18" i="3"/>
  <c r="AI18" i="3" s="1"/>
  <c r="AU18" i="3" s="1"/>
  <c r="X18" i="3"/>
  <c r="AJ18" i="3" s="1"/>
  <c r="AV18" i="3" s="1"/>
  <c r="AA18" i="3"/>
  <c r="AM18" i="3" s="1"/>
  <c r="AY18" i="3" s="1"/>
  <c r="CA18" i="3" s="1"/>
  <c r="CC18" i="3" s="1"/>
  <c r="N16" i="1" s="1"/>
  <c r="Z18" i="3"/>
  <c r="AL18" i="3" s="1"/>
  <c r="AX18" i="3" s="1"/>
  <c r="H16" i="1"/>
  <c r="F16" i="1"/>
  <c r="U18" i="3"/>
  <c r="AG18" i="3" s="1"/>
  <c r="AS18" i="3" s="1"/>
  <c r="BD18" i="3" s="1"/>
  <c r="BF18" i="3" s="1"/>
  <c r="C16" i="1" s="1"/>
  <c r="T17" i="3"/>
  <c r="AF17" i="3" s="1"/>
  <c r="AR17" i="3" s="1"/>
  <c r="AB17" i="3"/>
  <c r="AN17" i="3" s="1"/>
  <c r="AZ17" i="3" s="1"/>
  <c r="V17" i="3"/>
  <c r="AH17" i="3" s="1"/>
  <c r="AT17" i="3" s="1"/>
  <c r="U17" i="3"/>
  <c r="AG17" i="3" s="1"/>
  <c r="AS17" i="3" s="1"/>
  <c r="Z17" i="3"/>
  <c r="AL17" i="3" s="1"/>
  <c r="AX17" i="3" s="1"/>
  <c r="AA17" i="3"/>
  <c r="AM17" i="3" s="1"/>
  <c r="AY17" i="3" s="1"/>
  <c r="CA17" i="3" s="1"/>
  <c r="CC17" i="3" s="1"/>
  <c r="W17" i="3"/>
  <c r="AI17" i="3" s="1"/>
  <c r="AU17" i="3" s="1"/>
  <c r="Y17" i="3"/>
  <c r="AK17" i="3" s="1"/>
  <c r="AW17" i="3" s="1"/>
  <c r="AD17" i="3"/>
  <c r="AP17" i="3" s="1"/>
  <c r="BB17" i="3" s="1"/>
  <c r="X17" i="3"/>
  <c r="AJ17" i="3" s="1"/>
  <c r="AV17" i="3" s="1"/>
  <c r="AC17" i="3"/>
  <c r="AO17" i="3" s="1"/>
  <c r="BA17" i="3" s="1"/>
  <c r="AA16" i="3"/>
  <c r="AM16" i="3" s="1"/>
  <c r="AY16" i="3" s="1"/>
  <c r="W16" i="3"/>
  <c r="AI16" i="3" s="1"/>
  <c r="AU16" i="3" s="1"/>
  <c r="AB16" i="3"/>
  <c r="AN16" i="3" s="1"/>
  <c r="AZ16" i="3" s="1"/>
  <c r="CE16" i="3" s="1"/>
  <c r="CG16" i="3" s="1"/>
  <c r="T16" i="3"/>
  <c r="AF16" i="3" s="1"/>
  <c r="AR16" i="3" s="1"/>
  <c r="V16" i="3"/>
  <c r="AH16" i="3" s="1"/>
  <c r="AT16" i="3" s="1"/>
  <c r="X16" i="3"/>
  <c r="AJ16" i="3" s="1"/>
  <c r="AV16" i="3" s="1"/>
  <c r="AD15" i="3"/>
  <c r="AP15" i="3" s="1"/>
  <c r="BB15" i="3" s="1"/>
  <c r="AB15" i="3"/>
  <c r="AN15" i="3" s="1"/>
  <c r="AZ15" i="3" s="1"/>
  <c r="AA15" i="3"/>
  <c r="AM15" i="3" s="1"/>
  <c r="AY15" i="3" s="1"/>
  <c r="V15" i="3"/>
  <c r="AH15" i="3" s="1"/>
  <c r="AT15" i="3" s="1"/>
  <c r="T15" i="3"/>
  <c r="AF15" i="3" s="1"/>
  <c r="AR15" i="3" s="1"/>
  <c r="U15" i="3"/>
  <c r="AG15" i="3" s="1"/>
  <c r="AS15" i="3" s="1"/>
  <c r="Z15" i="3"/>
  <c r="AL15" i="3" s="1"/>
  <c r="AX15" i="3" s="1"/>
  <c r="Y15" i="3"/>
  <c r="AK15" i="3" s="1"/>
  <c r="AW15" i="3" s="1"/>
  <c r="AC15" i="3"/>
  <c r="AO15" i="3" s="1"/>
  <c r="BA15" i="3" s="1"/>
  <c r="AA14" i="3"/>
  <c r="AM14" i="3" s="1"/>
  <c r="AY14" i="3" s="1"/>
  <c r="U14" i="3"/>
  <c r="AG14" i="3" s="1"/>
  <c r="AS14" i="3" s="1"/>
  <c r="AC14" i="3"/>
  <c r="AO14" i="3" s="1"/>
  <c r="BA14" i="3" s="1"/>
  <c r="W14" i="3"/>
  <c r="AI14" i="3" s="1"/>
  <c r="AU14" i="3" s="1"/>
  <c r="AB14" i="3"/>
  <c r="AN14" i="3" s="1"/>
  <c r="AZ14" i="3" s="1"/>
  <c r="CE14" i="3" s="1"/>
  <c r="CG14" i="3" s="1"/>
  <c r="AD14" i="3"/>
  <c r="AP14" i="3" s="1"/>
  <c r="BB14" i="3" s="1"/>
  <c r="X14" i="3"/>
  <c r="AJ14" i="3" s="1"/>
  <c r="AV14" i="3" s="1"/>
  <c r="V14" i="3"/>
  <c r="AH14" i="3" s="1"/>
  <c r="AT14" i="3" s="1"/>
  <c r="Z14" i="3"/>
  <c r="AL14" i="3" s="1"/>
  <c r="AX14" i="3" s="1"/>
  <c r="T14" i="3"/>
  <c r="AF14" i="3" s="1"/>
  <c r="AR14" i="3" s="1"/>
  <c r="AD13" i="3"/>
  <c r="AP13" i="3" s="1"/>
  <c r="BB13" i="3" s="1"/>
  <c r="H11" i="1"/>
  <c r="F11" i="1"/>
  <c r="Z13" i="3"/>
  <c r="AL13" i="3" s="1"/>
  <c r="AX13" i="3" s="1"/>
  <c r="BW13" i="3" s="1"/>
  <c r="BY13" i="3" s="1"/>
  <c r="J11" i="1" s="1"/>
  <c r="L11" i="1" s="1"/>
  <c r="X13" i="3"/>
  <c r="AJ13" i="3" s="1"/>
  <c r="AV13" i="3" s="1"/>
  <c r="BM13" i="3" s="1"/>
  <c r="BO13" i="3" s="1"/>
  <c r="BQ13" i="3" s="1"/>
  <c r="E11" i="1" s="1"/>
  <c r="U13" i="3"/>
  <c r="AG13" i="3" s="1"/>
  <c r="AS13" i="3" s="1"/>
  <c r="BD13" i="3" s="1"/>
  <c r="BF13" i="3" s="1"/>
  <c r="C11" i="1" s="1"/>
  <c r="Y13" i="3"/>
  <c r="AK13" i="3" s="1"/>
  <c r="AW13" i="3" s="1"/>
  <c r="AC13" i="3"/>
  <c r="AO13" i="3" s="1"/>
  <c r="BA13" i="3" s="1"/>
  <c r="H10" i="1"/>
  <c r="F10" i="1"/>
  <c r="AA12" i="3"/>
  <c r="AM12" i="3" s="1"/>
  <c r="AY12" i="3" s="1"/>
  <c r="W12" i="3"/>
  <c r="AI12" i="3" s="1"/>
  <c r="AU12" i="3" s="1"/>
  <c r="AC12" i="3"/>
  <c r="AO12" i="3" s="1"/>
  <c r="BA12" i="3" s="1"/>
  <c r="X12" i="3"/>
  <c r="AJ12" i="3" s="1"/>
  <c r="AV12" i="3" s="1"/>
  <c r="AA11" i="3"/>
  <c r="AM11" i="3" s="1"/>
  <c r="AY11" i="3" s="1"/>
  <c r="CA11" i="3" s="1"/>
  <c r="CC11" i="3" s="1"/>
  <c r="AC11" i="3"/>
  <c r="AO11" i="3" s="1"/>
  <c r="BA11" i="3" s="1"/>
  <c r="AB11" i="3"/>
  <c r="AN11" i="3" s="1"/>
  <c r="AZ11" i="3" s="1"/>
  <c r="V11" i="3"/>
  <c r="AH11" i="3" s="1"/>
  <c r="AT11" i="3" s="1"/>
  <c r="BH11" i="3" s="1"/>
  <c r="BJ11" i="3" s="1"/>
  <c r="BL11" i="3" s="1"/>
  <c r="X11" i="3"/>
  <c r="AJ11" i="3" s="1"/>
  <c r="AV11" i="3" s="1"/>
  <c r="Z11" i="3"/>
  <c r="AL11" i="3" s="1"/>
  <c r="AX11" i="3" s="1"/>
  <c r="U11" i="3"/>
  <c r="AG11" i="3" s="1"/>
  <c r="AS11" i="3" s="1"/>
  <c r="Y11" i="3"/>
  <c r="AK11" i="3" s="1"/>
  <c r="AW11" i="3" s="1"/>
  <c r="AD11" i="3"/>
  <c r="AP11" i="3" s="1"/>
  <c r="BB11" i="3" s="1"/>
  <c r="AE10" i="3"/>
  <c r="AQ10" i="3" s="1"/>
  <c r="BC10" i="3" s="1"/>
  <c r="CM10" i="3" s="1"/>
  <c r="CO10" i="3" s="1"/>
  <c r="CQ10" i="3" s="1"/>
  <c r="I8" i="1" s="1"/>
  <c r="AA10" i="3"/>
  <c r="AM10" i="3" s="1"/>
  <c r="AY10" i="3" s="1"/>
  <c r="V10" i="3"/>
  <c r="AH10" i="3" s="1"/>
  <c r="AT10" i="3" s="1"/>
  <c r="U10" i="3"/>
  <c r="AG10" i="3" s="1"/>
  <c r="AS10" i="3" s="1"/>
  <c r="W10" i="3"/>
  <c r="AI10" i="3" s="1"/>
  <c r="AU10" i="3" s="1"/>
  <c r="T10" i="3"/>
  <c r="AF10" i="3" s="1"/>
  <c r="AR10" i="3" s="1"/>
  <c r="Z10" i="3"/>
  <c r="AL10" i="3" s="1"/>
  <c r="AX10" i="3" s="1"/>
  <c r="Y10" i="3"/>
  <c r="AK10" i="3" s="1"/>
  <c r="AW10" i="3" s="1"/>
  <c r="X10" i="3"/>
  <c r="AJ10" i="3" s="1"/>
  <c r="AV10" i="3" s="1"/>
  <c r="AD10" i="3"/>
  <c r="AP10" i="3" s="1"/>
  <c r="BB10" i="3" s="1"/>
  <c r="CI10" i="3" s="1"/>
  <c r="CK10" i="3" s="1"/>
  <c r="AB10" i="3"/>
  <c r="AN10" i="3" s="1"/>
  <c r="AZ10" i="3" s="1"/>
  <c r="CE10" i="3" s="1"/>
  <c r="CG10" i="3" s="1"/>
  <c r="T8" i="3"/>
  <c r="AF8" i="3" s="1"/>
  <c r="AR8" i="3" s="1"/>
  <c r="AD8" i="3"/>
  <c r="AP8" i="3" s="1"/>
  <c r="BB8" i="3" s="1"/>
  <c r="AE8" i="3"/>
  <c r="AQ8" i="3" s="1"/>
  <c r="BC8" i="3" s="1"/>
  <c r="CM8" i="3" s="1"/>
  <c r="CO8" i="3" s="1"/>
  <c r="CQ8" i="3" s="1"/>
  <c r="I6" i="1" s="1"/>
  <c r="AB8" i="3"/>
  <c r="AN8" i="3" s="1"/>
  <c r="AZ8" i="3" s="1"/>
  <c r="U8" i="3"/>
  <c r="AG8" i="3" s="1"/>
  <c r="AS8" i="3" s="1"/>
  <c r="AA8" i="3"/>
  <c r="AM8" i="3" s="1"/>
  <c r="AY8" i="3" s="1"/>
  <c r="V8" i="3"/>
  <c r="AH8" i="3" s="1"/>
  <c r="AT8" i="3" s="1"/>
  <c r="AC8" i="3"/>
  <c r="AO8" i="3" s="1"/>
  <c r="BA8" i="3" s="1"/>
  <c r="Z8" i="3"/>
  <c r="AL8" i="3" s="1"/>
  <c r="AX8" i="3" s="1"/>
  <c r="BW8" i="3" s="1"/>
  <c r="BY8" i="3" s="1"/>
  <c r="J6" i="1" s="1"/>
  <c r="L6" i="1" s="1"/>
  <c r="X8" i="3"/>
  <c r="AJ8" i="3" s="1"/>
  <c r="AV8" i="3" s="1"/>
  <c r="AB7" i="3"/>
  <c r="AN7" i="3" s="1"/>
  <c r="AZ7" i="3" s="1"/>
  <c r="CE7" i="3" s="1"/>
  <c r="CG7" i="3" s="1"/>
  <c r="Y7" i="3"/>
  <c r="AK7" i="3" s="1"/>
  <c r="AW7" i="3" s="1"/>
  <c r="AA7" i="3"/>
  <c r="AM7" i="3" s="1"/>
  <c r="AY7" i="3" s="1"/>
  <c r="AD7" i="3"/>
  <c r="AP7" i="3" s="1"/>
  <c r="BB7" i="3" s="1"/>
  <c r="CI7" i="3" s="1"/>
  <c r="CK7" i="3" s="1"/>
  <c r="V7" i="3"/>
  <c r="AH7" i="3" s="1"/>
  <c r="AT7" i="3" s="1"/>
  <c r="T7" i="3"/>
  <c r="AF7" i="3" s="1"/>
  <c r="AR7" i="3" s="1"/>
  <c r="X7" i="3"/>
  <c r="AJ7" i="3" s="1"/>
  <c r="AV7" i="3" s="1"/>
  <c r="Z6" i="3"/>
  <c r="AL6" i="3" s="1"/>
  <c r="AX6" i="3" s="1"/>
  <c r="AA6" i="3"/>
  <c r="AM6" i="3" s="1"/>
  <c r="AY6" i="3" s="1"/>
  <c r="AE6" i="3"/>
  <c r="AQ6" i="3" s="1"/>
  <c r="BC6" i="3" s="1"/>
  <c r="CM6" i="3" s="1"/>
  <c r="CO6" i="3" s="1"/>
  <c r="CQ6" i="3" s="1"/>
  <c r="I4" i="1" s="1"/>
  <c r="AC6" i="3"/>
  <c r="AO6" i="3" s="1"/>
  <c r="BA6" i="3" s="1"/>
  <c r="AD6" i="3"/>
  <c r="AP6" i="3" s="1"/>
  <c r="BB6" i="3" s="1"/>
  <c r="U6" i="3"/>
  <c r="AG6" i="3" s="1"/>
  <c r="AS6" i="3" s="1"/>
  <c r="X6" i="3"/>
  <c r="AJ6" i="3" s="1"/>
  <c r="AV6" i="3" s="1"/>
  <c r="V6" i="3"/>
  <c r="AH6" i="3" s="1"/>
  <c r="AT6" i="3" s="1"/>
  <c r="BH6" i="3" s="1"/>
  <c r="BJ6" i="3" s="1"/>
  <c r="BL6" i="3" s="1"/>
  <c r="Y6" i="3"/>
  <c r="AK6" i="3" s="1"/>
  <c r="AW6" i="3" s="1"/>
  <c r="T6" i="3"/>
  <c r="AF6" i="3" s="1"/>
  <c r="AR6" i="3" s="1"/>
  <c r="AB6" i="3"/>
  <c r="AN6" i="3" s="1"/>
  <c r="AZ6" i="3" s="1"/>
  <c r="U9" i="3"/>
  <c r="AG9" i="3" s="1"/>
  <c r="AS9" i="3" s="1"/>
  <c r="AA9" i="3"/>
  <c r="AM9" i="3" s="1"/>
  <c r="AY9" i="3" s="1"/>
  <c r="Z9" i="3"/>
  <c r="AL9" i="3" s="1"/>
  <c r="AX9" i="3" s="1"/>
  <c r="T9" i="3"/>
  <c r="AF9" i="3" s="1"/>
  <c r="AR9" i="3" s="1"/>
  <c r="AB9" i="3"/>
  <c r="AN9" i="3" s="1"/>
  <c r="AZ9" i="3" s="1"/>
  <c r="AC9" i="3"/>
  <c r="AO9" i="3" s="1"/>
  <c r="BA9" i="3" s="1"/>
  <c r="V9" i="3"/>
  <c r="AH9" i="3" s="1"/>
  <c r="AT9" i="3" s="1"/>
  <c r="AD9" i="3"/>
  <c r="AP9" i="3" s="1"/>
  <c r="BB9" i="3" s="1"/>
  <c r="X9" i="3"/>
  <c r="AJ9" i="3" s="1"/>
  <c r="AV9" i="3" s="1"/>
  <c r="W5" i="3"/>
  <c r="AI5" i="3" s="1"/>
  <c r="AU5" i="3" s="1"/>
  <c r="Z5" i="3"/>
  <c r="AL5" i="3" s="1"/>
  <c r="AX5" i="3" s="1"/>
  <c r="Y5" i="3"/>
  <c r="AK5" i="3" s="1"/>
  <c r="AW5" i="3" s="1"/>
  <c r="X5" i="3"/>
  <c r="AJ5" i="3" s="1"/>
  <c r="AV5" i="3" s="1"/>
  <c r="T5" i="3"/>
  <c r="AF5" i="3" s="1"/>
  <c r="AR5" i="3" s="1"/>
  <c r="AA5" i="3"/>
  <c r="AM5" i="3" s="1"/>
  <c r="AY5" i="3" s="1"/>
  <c r="AD5" i="3"/>
  <c r="AP5" i="3" s="1"/>
  <c r="BB5" i="3" s="1"/>
  <c r="V5" i="3"/>
  <c r="AH5" i="3" s="1"/>
  <c r="AT5" i="3" s="1"/>
  <c r="AC5" i="3"/>
  <c r="AO5" i="3" s="1"/>
  <c r="BA5" i="3" s="1"/>
  <c r="U5" i="3"/>
  <c r="AG5" i="3" s="1"/>
  <c r="AS5" i="3" s="1"/>
  <c r="AB5" i="3"/>
  <c r="AN5" i="3" s="1"/>
  <c r="AZ5" i="3" s="1"/>
  <c r="BW9" i="3" l="1"/>
  <c r="BY9" i="3" s="1"/>
  <c r="J7" i="1" s="1"/>
  <c r="L7" i="1" s="1"/>
  <c r="BS22" i="3"/>
  <c r="BU22" i="3" s="1"/>
  <c r="G20" i="1" s="1"/>
  <c r="CI22" i="3"/>
  <c r="CK22" i="3" s="1"/>
  <c r="BD22" i="3"/>
  <c r="BF22" i="3" s="1"/>
  <c r="C20" i="1" s="1"/>
  <c r="CI25" i="3"/>
  <c r="CK25" i="3" s="1"/>
  <c r="CE25" i="3"/>
  <c r="CG25" i="3" s="1"/>
  <c r="BW25" i="3"/>
  <c r="BY25" i="3" s="1"/>
  <c r="J23" i="1" s="1"/>
  <c r="L23" i="1" s="1"/>
  <c r="BD24" i="3"/>
  <c r="BF24" i="3" s="1"/>
  <c r="C22" i="1" s="1"/>
  <c r="BS15" i="3"/>
  <c r="BU15" i="3" s="1"/>
  <c r="G13" i="1" s="1"/>
  <c r="CA28" i="3"/>
  <c r="CC28" i="3" s="1"/>
  <c r="CE28" i="3"/>
  <c r="CG28" i="3" s="1"/>
  <c r="BD28" i="3"/>
  <c r="BF28" i="3" s="1"/>
  <c r="C26" i="1" s="1"/>
  <c r="BD25" i="3"/>
  <c r="BF25" i="3" s="1"/>
  <c r="C23" i="1" s="1"/>
  <c r="BS24" i="3"/>
  <c r="BU24" i="3" s="1"/>
  <c r="G22" i="1" s="1"/>
  <c r="CA24" i="3"/>
  <c r="CC24" i="3" s="1"/>
  <c r="BD20" i="3"/>
  <c r="BF20" i="3" s="1"/>
  <c r="C18" i="1" s="1"/>
  <c r="BW20" i="3"/>
  <c r="BY20" i="3" s="1"/>
  <c r="J18" i="1" s="1"/>
  <c r="L18" i="1" s="1"/>
  <c r="BW18" i="3"/>
  <c r="BY18" i="3" s="1"/>
  <c r="J16" i="1" s="1"/>
  <c r="L16" i="1" s="1"/>
  <c r="BW17" i="3"/>
  <c r="BY17" i="3" s="1"/>
  <c r="J15" i="1" s="1"/>
  <c r="L15" i="1" s="1"/>
  <c r="CI15" i="3"/>
  <c r="CK15" i="3" s="1"/>
  <c r="BW15" i="3"/>
  <c r="BY15" i="3" s="1"/>
  <c r="J13" i="1" s="1"/>
  <c r="L13" i="1" s="1"/>
  <c r="BS14" i="3"/>
  <c r="BU14" i="3" s="1"/>
  <c r="G12" i="1" s="1"/>
  <c r="BW14" i="3"/>
  <c r="BY14" i="3" s="1"/>
  <c r="J12" i="1" s="1"/>
  <c r="L12" i="1" s="1"/>
  <c r="BS11" i="3"/>
  <c r="BU11" i="3" s="1"/>
  <c r="G9" i="1" s="1"/>
  <c r="BD11" i="3"/>
  <c r="BF11" i="3" s="1"/>
  <c r="C9" i="1" s="1"/>
  <c r="CE11" i="3"/>
  <c r="CG11" i="3" s="1"/>
  <c r="BW10" i="3"/>
  <c r="BY10" i="3" s="1"/>
  <c r="J8" i="1" s="1"/>
  <c r="L8" i="1" s="1"/>
  <c r="CE9" i="3"/>
  <c r="CG9" i="3" s="1"/>
  <c r="BS7" i="3"/>
  <c r="BU7" i="3" s="1"/>
  <c r="G5" i="1" s="1"/>
  <c r="CE5" i="3"/>
  <c r="CG5" i="3" s="1"/>
  <c r="BW28" i="3"/>
  <c r="BY28" i="3" s="1"/>
  <c r="J26" i="1" s="1"/>
  <c r="L26" i="1" s="1"/>
  <c r="CI28" i="3"/>
  <c r="CK28" i="3" s="1"/>
  <c r="BM28" i="3"/>
  <c r="BO28" i="3" s="1"/>
  <c r="BQ28" i="3" s="1"/>
  <c r="E26" i="1" s="1"/>
  <c r="BH28" i="3"/>
  <c r="BJ28" i="3" s="1"/>
  <c r="BL28" i="3" s="1"/>
  <c r="BS28" i="3"/>
  <c r="BU28" i="3" s="1"/>
  <c r="G26" i="1" s="1"/>
  <c r="BS27" i="3"/>
  <c r="BU27" i="3" s="1"/>
  <c r="G25" i="1" s="1"/>
  <c r="BM27" i="3"/>
  <c r="BO27" i="3" s="1"/>
  <c r="BQ27" i="3" s="1"/>
  <c r="E25" i="1" s="1"/>
  <c r="BH27" i="3"/>
  <c r="BJ27" i="3" s="1"/>
  <c r="BL27" i="3" s="1"/>
  <c r="BD27" i="3"/>
  <c r="BF27" i="3" s="1"/>
  <c r="C25" i="1" s="1"/>
  <c r="BH26" i="3"/>
  <c r="BJ26" i="3" s="1"/>
  <c r="BL26" i="3" s="1"/>
  <c r="BM26" i="3"/>
  <c r="BO26" i="3" s="1"/>
  <c r="BQ26" i="3" s="1"/>
  <c r="E24" i="1" s="1"/>
  <c r="CA26" i="3"/>
  <c r="CC26" i="3" s="1"/>
  <c r="BW26" i="3"/>
  <c r="BY26" i="3" s="1"/>
  <c r="J24" i="1" s="1"/>
  <c r="L24" i="1" s="1"/>
  <c r="BS26" i="3"/>
  <c r="BU26" i="3" s="1"/>
  <c r="G24" i="1" s="1"/>
  <c r="N24" i="1"/>
  <c r="BD26" i="3"/>
  <c r="BF26" i="3" s="1"/>
  <c r="C24" i="1" s="1"/>
  <c r="BS25" i="3"/>
  <c r="BU25" i="3" s="1"/>
  <c r="G23" i="1" s="1"/>
  <c r="BM25" i="3"/>
  <c r="BO25" i="3" s="1"/>
  <c r="BQ25" i="3" s="1"/>
  <c r="E23" i="1" s="1"/>
  <c r="H23" i="1"/>
  <c r="F23" i="1"/>
  <c r="CA25" i="3"/>
  <c r="CC25" i="3" s="1"/>
  <c r="N23" i="1" s="1"/>
  <c r="H22" i="1"/>
  <c r="F22" i="1"/>
  <c r="CI24" i="3"/>
  <c r="CK24" i="3" s="1"/>
  <c r="BM24" i="3"/>
  <c r="BO24" i="3" s="1"/>
  <c r="BQ24" i="3" s="1"/>
  <c r="E22" i="1" s="1"/>
  <c r="CE24" i="3"/>
  <c r="CG24" i="3" s="1"/>
  <c r="H21" i="1"/>
  <c r="F21" i="1"/>
  <c r="CE23" i="3"/>
  <c r="CG23" i="3" s="1"/>
  <c r="N21" i="1" s="1"/>
  <c r="CA23" i="3"/>
  <c r="CC23" i="3" s="1"/>
  <c r="BM23" i="3"/>
  <c r="BO23" i="3" s="1"/>
  <c r="BQ23" i="3" s="1"/>
  <c r="E21" i="1" s="1"/>
  <c r="BS23" i="3"/>
  <c r="BU23" i="3" s="1"/>
  <c r="G21" i="1" s="1"/>
  <c r="BD23" i="3"/>
  <c r="BF23" i="3" s="1"/>
  <c r="C21" i="1" s="1"/>
  <c r="CA22" i="3"/>
  <c r="CC22" i="3" s="1"/>
  <c r="CE22" i="3"/>
  <c r="CG22" i="3" s="1"/>
  <c r="BM22" i="3"/>
  <c r="BO22" i="3" s="1"/>
  <c r="BQ22" i="3" s="1"/>
  <c r="E20" i="1" s="1"/>
  <c r="BH22" i="3"/>
  <c r="BJ22" i="3" s="1"/>
  <c r="BL22" i="3" s="1"/>
  <c r="BD21" i="3"/>
  <c r="BF21" i="3" s="1"/>
  <c r="C19" i="1" s="1"/>
  <c r="CE21" i="3"/>
  <c r="CG21" i="3" s="1"/>
  <c r="CA21" i="3"/>
  <c r="CC21" i="3" s="1"/>
  <c r="N19" i="1" s="1"/>
  <c r="BM21" i="3"/>
  <c r="BO21" i="3" s="1"/>
  <c r="BQ21" i="3" s="1"/>
  <c r="E19" i="1" s="1"/>
  <c r="BS21" i="3"/>
  <c r="BU21" i="3" s="1"/>
  <c r="G19" i="1" s="1"/>
  <c r="CE20" i="3"/>
  <c r="CG20" i="3" s="1"/>
  <c r="CI20" i="3"/>
  <c r="CK20" i="3" s="1"/>
  <c r="BM20" i="3"/>
  <c r="BO20" i="3" s="1"/>
  <c r="BQ20" i="3" s="1"/>
  <c r="E18" i="1" s="1"/>
  <c r="CA20" i="3"/>
  <c r="CC20" i="3" s="1"/>
  <c r="CA19" i="3"/>
  <c r="CC19" i="3" s="1"/>
  <c r="N17" i="1" s="1"/>
  <c r="BW19" i="3"/>
  <c r="BY19" i="3" s="1"/>
  <c r="J17" i="1" s="1"/>
  <c r="L17" i="1" s="1"/>
  <c r="BM19" i="3"/>
  <c r="BO19" i="3" s="1"/>
  <c r="BQ19" i="3" s="1"/>
  <c r="E17" i="1" s="1"/>
  <c r="BS18" i="3"/>
  <c r="BU18" i="3" s="1"/>
  <c r="G16" i="1" s="1"/>
  <c r="BM18" i="3"/>
  <c r="BO18" i="3" s="1"/>
  <c r="BQ18" i="3" s="1"/>
  <c r="E16" i="1" s="1"/>
  <c r="CI17" i="3"/>
  <c r="CK17" i="3" s="1"/>
  <c r="BS17" i="3"/>
  <c r="BU17" i="3" s="1"/>
  <c r="G15" i="1" s="1"/>
  <c r="BM17" i="3"/>
  <c r="BO17" i="3" s="1"/>
  <c r="BQ17" i="3" s="1"/>
  <c r="E15" i="1" s="1"/>
  <c r="BH17" i="3"/>
  <c r="BJ17" i="3" s="1"/>
  <c r="BL17" i="3" s="1"/>
  <c r="CE17" i="3"/>
  <c r="CG17" i="3" s="1"/>
  <c r="BD17" i="3"/>
  <c r="BF17" i="3" s="1"/>
  <c r="C15" i="1" s="1"/>
  <c r="BH16" i="3"/>
  <c r="BJ16" i="3" s="1"/>
  <c r="BL16" i="3" s="1"/>
  <c r="BM16" i="3"/>
  <c r="BO16" i="3" s="1"/>
  <c r="BQ16" i="3" s="1"/>
  <c r="E14" i="1" s="1"/>
  <c r="BD16" i="3"/>
  <c r="BF16" i="3" s="1"/>
  <c r="C14" i="1" s="1"/>
  <c r="BS16" i="3"/>
  <c r="BU16" i="3" s="1"/>
  <c r="G14" i="1" s="1"/>
  <c r="CA16" i="3"/>
  <c r="CC16" i="3" s="1"/>
  <c r="N14" i="1" s="1"/>
  <c r="BW16" i="3"/>
  <c r="BY16" i="3" s="1"/>
  <c r="J14" i="1" s="1"/>
  <c r="L14" i="1" s="1"/>
  <c r="CA15" i="3"/>
  <c r="CC15" i="3" s="1"/>
  <c r="BD15" i="3"/>
  <c r="BF15" i="3" s="1"/>
  <c r="C13" i="1" s="1"/>
  <c r="CE15" i="3"/>
  <c r="CG15" i="3" s="1"/>
  <c r="BM15" i="3"/>
  <c r="BO15" i="3" s="1"/>
  <c r="BQ15" i="3" s="1"/>
  <c r="E13" i="1" s="1"/>
  <c r="BH15" i="3"/>
  <c r="BJ15" i="3" s="1"/>
  <c r="BL15" i="3" s="1"/>
  <c r="BH14" i="3"/>
  <c r="BJ14" i="3" s="1"/>
  <c r="BL14" i="3" s="1"/>
  <c r="BM14" i="3"/>
  <c r="BO14" i="3" s="1"/>
  <c r="BQ14" i="3" s="1"/>
  <c r="E12" i="1" s="1"/>
  <c r="CI14" i="3"/>
  <c r="CK14" i="3" s="1"/>
  <c r="N12" i="1" s="1"/>
  <c r="BD14" i="3"/>
  <c r="BF14" i="3" s="1"/>
  <c r="C12" i="1" s="1"/>
  <c r="CA14" i="3"/>
  <c r="CC14" i="3" s="1"/>
  <c r="CI13" i="3"/>
  <c r="CK13" i="3" s="1"/>
  <c r="CE13" i="3"/>
  <c r="CG13" i="3" s="1"/>
  <c r="BS13" i="3"/>
  <c r="BU13" i="3" s="1"/>
  <c r="G11" i="1" s="1"/>
  <c r="CI12" i="3"/>
  <c r="CK12" i="3" s="1"/>
  <c r="CE12" i="3"/>
  <c r="CG12" i="3" s="1"/>
  <c r="BS12" i="3"/>
  <c r="BU12" i="3" s="1"/>
  <c r="G10" i="1" s="1"/>
  <c r="BM12" i="3"/>
  <c r="BO12" i="3" s="1"/>
  <c r="BQ12" i="3" s="1"/>
  <c r="E10" i="1" s="1"/>
  <c r="CA12" i="3"/>
  <c r="CC12" i="3" s="1"/>
  <c r="BW12" i="3"/>
  <c r="BY12" i="3" s="1"/>
  <c r="J10" i="1" s="1"/>
  <c r="L10" i="1" s="1"/>
  <c r="BW11" i="3"/>
  <c r="BY11" i="3" s="1"/>
  <c r="J9" i="1" s="1"/>
  <c r="L9" i="1" s="1"/>
  <c r="CI11" i="3"/>
  <c r="CK11" i="3" s="1"/>
  <c r="N9" i="1" s="1"/>
  <c r="H9" i="1"/>
  <c r="F9" i="1"/>
  <c r="BM11" i="3"/>
  <c r="BO11" i="3" s="1"/>
  <c r="BQ11" i="3" s="1"/>
  <c r="E9" i="1" s="1"/>
  <c r="BM10" i="3"/>
  <c r="BO10" i="3" s="1"/>
  <c r="BQ10" i="3" s="1"/>
  <c r="E8" i="1" s="1"/>
  <c r="BH10" i="3"/>
  <c r="BJ10" i="3" s="1"/>
  <c r="BL10" i="3" s="1"/>
  <c r="BD10" i="3"/>
  <c r="BF10" i="3" s="1"/>
  <c r="C8" i="1" s="1"/>
  <c r="CA10" i="3"/>
  <c r="CC10" i="3" s="1"/>
  <c r="N8" i="1" s="1"/>
  <c r="BS10" i="3"/>
  <c r="BU10" i="3" s="1"/>
  <c r="G8" i="1" s="1"/>
  <c r="BS9" i="3"/>
  <c r="BU9" i="3" s="1"/>
  <c r="G7" i="1" s="1"/>
  <c r="BH8" i="3"/>
  <c r="BJ8" i="3" s="1"/>
  <c r="BL8" i="3" s="1"/>
  <c r="BM8" i="3"/>
  <c r="BO8" i="3" s="1"/>
  <c r="BQ8" i="3" s="1"/>
  <c r="E6" i="1" s="1"/>
  <c r="CE8" i="3"/>
  <c r="CG8" i="3" s="1"/>
  <c r="BS8" i="3"/>
  <c r="BU8" i="3" s="1"/>
  <c r="G6" i="1" s="1"/>
  <c r="CA8" i="3"/>
  <c r="CC8" i="3" s="1"/>
  <c r="CI8" i="3"/>
  <c r="CK8" i="3" s="1"/>
  <c r="N6" i="1" s="1"/>
  <c r="BD8" i="3"/>
  <c r="BF8" i="3" s="1"/>
  <c r="C6" i="1" s="1"/>
  <c r="BW7" i="3"/>
  <c r="BY7" i="3" s="1"/>
  <c r="J5" i="1" s="1"/>
  <c r="L5" i="1" s="1"/>
  <c r="CA7" i="3"/>
  <c r="CC7" i="3" s="1"/>
  <c r="N5" i="1" s="1"/>
  <c r="BD7" i="3"/>
  <c r="BF7" i="3" s="1"/>
  <c r="C5" i="1" s="1"/>
  <c r="BM7" i="3"/>
  <c r="BO7" i="3" s="1"/>
  <c r="BQ7" i="3" s="1"/>
  <c r="E5" i="1" s="1"/>
  <c r="BH7" i="3"/>
  <c r="BJ7" i="3" s="1"/>
  <c r="BL7" i="3" s="1"/>
  <c r="BD6" i="3"/>
  <c r="BF6" i="3" s="1"/>
  <c r="C4" i="1" s="1"/>
  <c r="CE6" i="3"/>
  <c r="CG6" i="3" s="1"/>
  <c r="BS6" i="3"/>
  <c r="BU6" i="3" s="1"/>
  <c r="G4" i="1" s="1"/>
  <c r="BW6" i="3"/>
  <c r="BY6" i="3" s="1"/>
  <c r="J4" i="1" s="1"/>
  <c r="L4" i="1" s="1"/>
  <c r="F4" i="1"/>
  <c r="H4" i="1"/>
  <c r="BM6" i="3"/>
  <c r="BO6" i="3" s="1"/>
  <c r="BQ6" i="3" s="1"/>
  <c r="E4" i="1" s="1"/>
  <c r="CA6" i="3"/>
  <c r="CC6" i="3" s="1"/>
  <c r="CI6" i="3"/>
  <c r="CK6" i="3" s="1"/>
  <c r="CI5" i="3"/>
  <c r="CK5" i="3" s="1"/>
  <c r="BM9" i="3"/>
  <c r="BO9" i="3" s="1"/>
  <c r="BQ9" i="3" s="1"/>
  <c r="E7" i="1" s="1"/>
  <c r="BH9" i="3"/>
  <c r="BJ9" i="3" s="1"/>
  <c r="BL9" i="3" s="1"/>
  <c r="CI9" i="3"/>
  <c r="CK9" i="3" s="1"/>
  <c r="BD9" i="3"/>
  <c r="BF9" i="3" s="1"/>
  <c r="C7" i="1" s="1"/>
  <c r="CA9" i="3"/>
  <c r="CC9" i="3" s="1"/>
  <c r="BH5" i="3"/>
  <c r="BJ5" i="3" s="1"/>
  <c r="BL5" i="3" s="1"/>
  <c r="BM5" i="3"/>
  <c r="BO5" i="3" s="1"/>
  <c r="BQ5" i="3" s="1"/>
  <c r="E3" i="1" s="1"/>
  <c r="CA5" i="3"/>
  <c r="CC5" i="3" s="1"/>
  <c r="BW5" i="3"/>
  <c r="BY5" i="3" s="1"/>
  <c r="J3" i="1" s="1"/>
  <c r="L3" i="1" s="1"/>
  <c r="BD5" i="3"/>
  <c r="BF5" i="3" s="1"/>
  <c r="C3" i="1" s="1"/>
  <c r="BS5" i="3"/>
  <c r="BU5" i="3" s="1"/>
  <c r="G3" i="1" s="1"/>
  <c r="N26" i="1" l="1"/>
  <c r="N20" i="1"/>
  <c r="N18" i="1"/>
  <c r="N4" i="1"/>
  <c r="N22" i="1"/>
  <c r="N13" i="1"/>
  <c r="H26" i="1"/>
  <c r="F26" i="1"/>
  <c r="H25" i="1"/>
  <c r="F25" i="1"/>
  <c r="H24" i="1"/>
  <c r="F24" i="1"/>
  <c r="H20" i="1"/>
  <c r="F20" i="1"/>
  <c r="H15" i="1"/>
  <c r="F15" i="1"/>
  <c r="N15" i="1"/>
  <c r="H14" i="1"/>
  <c r="F14" i="1"/>
  <c r="H13" i="1"/>
  <c r="F13" i="1"/>
  <c r="H12" i="1"/>
  <c r="F12" i="1"/>
  <c r="N11" i="1"/>
  <c r="N10" i="1"/>
  <c r="H8" i="1"/>
  <c r="F8" i="1"/>
  <c r="H7" i="1"/>
  <c r="F7" i="1"/>
  <c r="N7" i="1"/>
  <c r="H6" i="1"/>
  <c r="F6" i="1"/>
  <c r="H5" i="1"/>
  <c r="F5" i="1"/>
  <c r="F3" i="1"/>
  <c r="H3" i="1"/>
  <c r="N3" i="1"/>
</calcChain>
</file>

<file path=xl/sharedStrings.xml><?xml version="1.0" encoding="utf-8"?>
<sst xmlns="http://schemas.openxmlformats.org/spreadsheetml/2006/main" count="216" uniqueCount="134">
  <si>
    <t>CODE</t>
    <phoneticPr fontId="2" type="noConversion"/>
  </si>
  <si>
    <t>VOLTAGE</t>
    <phoneticPr fontId="2" type="noConversion"/>
  </si>
  <si>
    <t>TEST CCA</t>
    <phoneticPr fontId="2" type="noConversion"/>
  </si>
  <si>
    <t>TEST RESULT</t>
    <phoneticPr fontId="2" type="noConversion"/>
  </si>
  <si>
    <t>V</t>
    <phoneticPr fontId="2" type="noConversion"/>
  </si>
  <si>
    <t>SET CCA</t>
    <phoneticPr fontId="2" type="noConversion"/>
  </si>
  <si>
    <t>ENGLISH</t>
    <phoneticPr fontId="2" type="noConversion"/>
  </si>
  <si>
    <t>DATE</t>
    <phoneticPr fontId="2" type="noConversion"/>
  </si>
  <si>
    <t>TEMPERATURE</t>
    <phoneticPr fontId="2" type="noConversion"/>
  </si>
  <si>
    <r>
      <rPr>
        <sz val="12"/>
        <rFont val="新細明體"/>
        <family val="1"/>
        <charset val="136"/>
      </rPr>
      <t>℃</t>
    </r>
    <phoneticPr fontId="2" type="noConversion"/>
  </si>
  <si>
    <r>
      <rPr>
        <sz val="12"/>
        <rFont val="細明體"/>
        <family val="3"/>
        <charset val="136"/>
      </rPr>
      <t>℉</t>
    </r>
    <phoneticPr fontId="2" type="noConversion"/>
  </si>
  <si>
    <t>TEST CODE</t>
    <phoneticPr fontId="2" type="noConversion"/>
  </si>
  <si>
    <t>解析</t>
    <phoneticPr fontId="2" type="noConversion"/>
  </si>
  <si>
    <t>拆數字</t>
    <phoneticPr fontId="2" type="noConversion"/>
  </si>
  <si>
    <t>轉Binary</t>
    <phoneticPr fontId="2" type="noConversion"/>
  </si>
  <si>
    <t>VOLT.(B)</t>
    <phoneticPr fontId="2" type="noConversion"/>
  </si>
  <si>
    <t>VOLT.(D)</t>
    <phoneticPr fontId="2" type="noConversion"/>
  </si>
  <si>
    <t>RATING(B)</t>
    <phoneticPr fontId="2" type="noConversion"/>
  </si>
  <si>
    <t>RATING(D)</t>
    <phoneticPr fontId="2" type="noConversion"/>
  </si>
  <si>
    <t>SET CCA(B)</t>
    <phoneticPr fontId="2" type="noConversion"/>
  </si>
  <si>
    <t>SET CCA(D)</t>
    <phoneticPr fontId="2" type="noConversion"/>
  </si>
  <si>
    <t>TEST CCA(B)</t>
    <phoneticPr fontId="2" type="noConversion"/>
  </si>
  <si>
    <t>TEST CCA(D)</t>
    <phoneticPr fontId="2" type="noConversion"/>
  </si>
  <si>
    <t>TEMPERATURE(B)</t>
    <phoneticPr fontId="2" type="noConversion"/>
  </si>
  <si>
    <t>TEMPERATURE(D)</t>
    <phoneticPr fontId="2" type="noConversion"/>
  </si>
  <si>
    <t>DAY(B)</t>
    <phoneticPr fontId="2" type="noConversion"/>
  </si>
  <si>
    <t>DAY(D)</t>
    <phoneticPr fontId="2" type="noConversion"/>
  </si>
  <si>
    <t>MONTH(B)</t>
    <phoneticPr fontId="2" type="noConversion"/>
  </si>
  <si>
    <t>MONTH(D)</t>
    <phoneticPr fontId="2" type="noConversion"/>
  </si>
  <si>
    <t>YEAR(B)</t>
    <phoneticPr fontId="2" type="noConversion"/>
  </si>
  <si>
    <t>YEAR(D)</t>
    <phoneticPr fontId="2" type="noConversion"/>
  </si>
  <si>
    <t>反轉Binary</t>
    <phoneticPr fontId="2" type="noConversion"/>
  </si>
  <si>
    <t>GOOD &amp; PASS</t>
    <phoneticPr fontId="2" type="noConversion"/>
  </si>
  <si>
    <t>GOOD &amp; RECHARGE</t>
    <phoneticPr fontId="2" type="noConversion"/>
  </si>
  <si>
    <t>BAD &amp; REPLACE</t>
    <phoneticPr fontId="2" type="noConversion"/>
  </si>
  <si>
    <t>CAUTION</t>
    <phoneticPr fontId="2" type="noConversion"/>
  </si>
  <si>
    <t>RECHARGE &amp; RETEST</t>
    <phoneticPr fontId="2" type="noConversion"/>
  </si>
  <si>
    <t>BAD CELL REPLACE</t>
    <phoneticPr fontId="2" type="noConversion"/>
  </si>
  <si>
    <t>GUT &amp; BESTANDEN</t>
    <phoneticPr fontId="2" type="noConversion"/>
  </si>
  <si>
    <t>ATTENTION</t>
    <phoneticPr fontId="2" type="noConversion"/>
  </si>
  <si>
    <t>CEL DEF. A REMPL</t>
    <phoneticPr fontId="2" type="noConversion"/>
  </si>
  <si>
    <t>ATTENZIONE</t>
    <phoneticPr fontId="2" type="noConversion"/>
  </si>
  <si>
    <t>G&amp;P</t>
    <phoneticPr fontId="2" type="noConversion"/>
  </si>
  <si>
    <t>G&amp;R</t>
    <phoneticPr fontId="2" type="noConversion"/>
  </si>
  <si>
    <t>B&amp;R</t>
    <phoneticPr fontId="2" type="noConversion"/>
  </si>
  <si>
    <t>CAU</t>
    <phoneticPr fontId="2" type="noConversion"/>
  </si>
  <si>
    <t>R&amp;R</t>
    <phoneticPr fontId="2" type="noConversion"/>
  </si>
  <si>
    <t>BCR</t>
    <phoneticPr fontId="2" type="noConversion"/>
  </si>
  <si>
    <t>繁中</t>
    <phoneticPr fontId="2" type="noConversion"/>
  </si>
  <si>
    <t>簡中</t>
    <phoneticPr fontId="2" type="noConversion"/>
  </si>
  <si>
    <r>
      <rPr>
        <sz val="14"/>
        <rFont val="細明體"/>
        <family val="3"/>
        <charset val="136"/>
      </rPr>
      <t>中文</t>
    </r>
    <r>
      <rPr>
        <sz val="14"/>
        <rFont val="Times New Roman"/>
        <family val="1"/>
      </rPr>
      <t>(Traditional)</t>
    </r>
    <phoneticPr fontId="2" type="noConversion"/>
  </si>
  <si>
    <r>
      <rPr>
        <sz val="14"/>
        <rFont val="細明體"/>
        <family val="3"/>
        <charset val="136"/>
      </rPr>
      <t>中文</t>
    </r>
    <r>
      <rPr>
        <sz val="14"/>
        <rFont val="Times New Roman"/>
        <family val="1"/>
      </rPr>
      <t>(Simplified)</t>
    </r>
    <phoneticPr fontId="2" type="noConversion"/>
  </si>
  <si>
    <t>良好，通过</t>
    <phoneticPr fontId="2" type="noConversion"/>
  </si>
  <si>
    <t>良好，通過</t>
    <phoneticPr fontId="2" type="noConversion"/>
  </si>
  <si>
    <t>良好，再充电</t>
    <phoneticPr fontId="2" type="noConversion"/>
  </si>
  <si>
    <t>良好，再充電</t>
    <phoneticPr fontId="2" type="noConversion"/>
  </si>
  <si>
    <t>不良，更换</t>
    <phoneticPr fontId="2" type="noConversion"/>
  </si>
  <si>
    <t>不良，請更換電瓶</t>
    <phoneticPr fontId="2" type="noConversion"/>
  </si>
  <si>
    <t>请注意</t>
    <phoneticPr fontId="2" type="noConversion"/>
  </si>
  <si>
    <t>請注意</t>
    <phoneticPr fontId="2" type="noConversion"/>
  </si>
  <si>
    <t>先充电再测试</t>
    <phoneticPr fontId="2" type="noConversion"/>
  </si>
  <si>
    <t>先充電再測試</t>
    <phoneticPr fontId="2" type="noConversion"/>
  </si>
  <si>
    <t>极板故障，更换</t>
    <phoneticPr fontId="2" type="noConversion"/>
  </si>
  <si>
    <t>極板故障，更換</t>
    <phoneticPr fontId="2" type="noConversion"/>
  </si>
  <si>
    <t>letter</t>
    <phoneticPr fontId="2" type="noConversion"/>
  </si>
  <si>
    <t>number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</si>
  <si>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</si>
  <si>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</si>
  <si>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</si>
  <si>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</si>
  <si>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</si>
  <si>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</si>
  <si>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</si>
  <si>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</si>
  <si>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</si>
  <si>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</si>
  <si>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</si>
  <si>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</si>
  <si>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</si>
  <si>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</si>
  <si>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</si>
  <si>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</si>
  <si>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</si>
  <si>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</si>
  <si>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</si>
  <si>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T</t>
    <phoneticPr fontId="2" type="noConversion"/>
  </si>
  <si>
    <t>U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</si>
  <si>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</si>
  <si>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</si>
  <si>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</si>
  <si>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</si>
  <si>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GUT &amp; NEU AUFLADEN</t>
    <phoneticPr fontId="2" type="noConversion"/>
  </si>
  <si>
    <t>SCHLECHT &amp; ERSETZEN</t>
    <phoneticPr fontId="2" type="noConversion"/>
  </si>
  <si>
    <t>VORSICHT</t>
    <phoneticPr fontId="2" type="noConversion"/>
  </si>
  <si>
    <t>NEU AUFLADEN &amp; NEU TESTEN</t>
    <phoneticPr fontId="2" type="noConversion"/>
  </si>
  <si>
    <t>SCHLECHTE ZELLE ERSETZEN</t>
    <phoneticPr fontId="2" type="noConversion"/>
  </si>
  <si>
    <t>BATTERIA EFFICIENTE</t>
    <phoneticPr fontId="2" type="noConversion"/>
  </si>
  <si>
    <t>BUONARICARIC.</t>
    <phoneticPr fontId="2" type="noConversion"/>
  </si>
  <si>
    <t>DIFETT.SOSTIT.</t>
    <phoneticPr fontId="2" type="noConversion"/>
  </si>
  <si>
    <t>RICARICARE E RIPETERE IL TEST</t>
    <phoneticPr fontId="2" type="noConversion"/>
  </si>
  <si>
    <t>SOSTITUIRE CELLA DIFETTOSA</t>
    <phoneticPr fontId="2" type="noConversion"/>
  </si>
  <si>
    <t>BIEN Y SUPERAR</t>
    <phoneticPr fontId="2" type="noConversion"/>
  </si>
  <si>
    <t>BIEN Y RECARGAR</t>
    <phoneticPr fontId="2" type="noConversion"/>
  </si>
  <si>
    <t>MAL Y REEMPLAZAR</t>
    <phoneticPr fontId="2" type="noConversion"/>
  </si>
  <si>
    <t>PRECAUCIÓN</t>
    <phoneticPr fontId="2" type="noConversion"/>
  </si>
  <si>
    <t>RECARGAR Y VOLVER A PROBAR</t>
    <phoneticPr fontId="2" type="noConversion"/>
  </si>
  <si>
    <t>REEMPLAZAR CELDA DEFECTUOSA</t>
    <phoneticPr fontId="2" type="noConversion"/>
  </si>
  <si>
    <t>BON &amp; PASSE</t>
    <phoneticPr fontId="2" type="noConversion"/>
  </si>
  <si>
    <t>BON &amp; RECHARGER</t>
    <phoneticPr fontId="2" type="noConversion"/>
  </si>
  <si>
    <t>MAUVAIS &amp; REMPLACER</t>
    <phoneticPr fontId="2" type="noConversion"/>
  </si>
  <si>
    <t>RECHARGER &amp; RETESTER</t>
    <phoneticPr fontId="2" type="noConversion"/>
  </si>
  <si>
    <t>BOA E APROVADA</t>
    <phoneticPr fontId="2" type="noConversion"/>
  </si>
  <si>
    <t>BOA E RECARREGAR</t>
    <phoneticPr fontId="2" type="noConversion"/>
  </si>
  <si>
    <t>MÁ E SUBSTITUIR</t>
    <phoneticPr fontId="2" type="noConversion"/>
  </si>
  <si>
    <t>ATENÇÃO</t>
    <phoneticPr fontId="2" type="noConversion"/>
  </si>
  <si>
    <t>RECARREGAR E VOLTAR A TESTAR</t>
    <phoneticPr fontId="2" type="noConversion"/>
  </si>
  <si>
    <t>CÉLULA FRACA SUBSTITUIR</t>
    <phoneticPr fontId="2" type="noConversion"/>
  </si>
  <si>
    <t>PORTUGUÊS</t>
    <phoneticPr fontId="2" type="noConversion"/>
  </si>
  <si>
    <t>FRANCAIS</t>
    <phoneticPr fontId="2" type="noConversion"/>
  </si>
  <si>
    <t>ESPAÑOL</t>
    <phoneticPr fontId="2" type="noConversion"/>
  </si>
  <si>
    <t>ITALIAN</t>
    <phoneticPr fontId="2" type="noConversion"/>
  </si>
  <si>
    <t>DEUTSCH</t>
  </si>
  <si>
    <t>DEUTSCH</t>
    <phoneticPr fontId="2" type="noConversion"/>
  </si>
  <si>
    <t>FRANCAIS</t>
    <phoneticPr fontId="2" type="noConversion"/>
  </si>
  <si>
    <t>DESCRIPTION</t>
    <phoneticPr fontId="2" type="noConversion"/>
  </si>
  <si>
    <t>BY</t>
    <phoneticPr fontId="2" type="noConversion"/>
  </si>
  <si>
    <t>HENRY</t>
    <phoneticPr fontId="2" type="noConversion"/>
  </si>
  <si>
    <t>BRANCH FROM BT2200_WW</t>
    <phoneticPr fontId="2" type="noConversion"/>
  </si>
  <si>
    <t>REPLACE TEST RESULT STRING WITH BT2400 TRANSLATION</t>
    <phoneticPr fontId="2" type="noConversion"/>
  </si>
  <si>
    <t>EXTEND LANGUAGE DROP DOWN LIST</t>
    <phoneticPr fontId="2" type="noConversion"/>
  </si>
  <si>
    <t>EXTEND RATING LIST</t>
    <phoneticPr fontId="2" type="noConversion"/>
  </si>
  <si>
    <t>MODIFY RATING STRING: SAE -&gt; CCA/SAE</t>
    <phoneticPr fontId="2" type="noConversion"/>
  </si>
  <si>
    <t>TEST CCA RATING SAME AS SET CCA</t>
    <phoneticPr fontId="2" type="noConversion"/>
  </si>
  <si>
    <t>ADJUST ROW HEIGHT AND COLUMN WIDTH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</si>
</sst>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6"/>
      <name val="新細明體"/>
      <family val="1"/>
      <charset val="136"/>
    </font>
    <font>
      <sz val="14"/>
      <name val="細明體"/>
      <family val="3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2" borderId="0" xfId="0" applyFill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11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8" xfId="0" applyNumberFormat="1" applyFont="1" applyBorder="1" applyAlignment="1" applyProtection="1">
      <alignment horizontal="center" vertical="center"/>
      <protection locked="0"/>
    </xf>
    <xf numFmtId="0" fontId="3" fillId="0" borderId="46" xfId="0" applyNumberFormat="1" applyFont="1" applyBorder="1" applyAlignment="1" applyProtection="1">
      <alignment horizontal="center" vertical="center"/>
      <protection locked="0"/>
    </xf>
    <xf numFmtId="0" fontId="3" fillId="0" borderId="47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6" dropStyle="combo" dx="22" fmlaLink="Sheet3!$B$1:$B$6" fmlaRange="Sheet3!$A$1:$A$6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9525</xdr:rowOff>
        </xdr:from>
        <xdr:to>
          <xdr:col>1</xdr:col>
          <xdr:colOff>1047750</xdr:colOff>
          <xdr:row>0</xdr:row>
          <xdr:rowOff>200025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171450</xdr:rowOff>
    </xdr:from>
    <xdr:to>
      <xdr:col>3</xdr:col>
      <xdr:colOff>350849</xdr:colOff>
      <xdr:row>34</xdr:row>
      <xdr:rowOff>170879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924425"/>
          <a:ext cx="2598748" cy="2723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8" sqref="C8:D8"/>
    </sheetView>
  </sheetViews>
  <sheetFormatPr defaultRowHeight="16.5" x14ac:dyDescent="0.25"/>
  <cols>
    <col min="3" max="4" width="49.125" customWidth="1"/>
  </cols>
  <sheetData>
    <row r="1" spans="1:6" x14ac:dyDescent="0.25">
      <c r="A1" s="40" t="s">
        <v>7</v>
      </c>
      <c r="B1" s="40"/>
      <c r="C1" s="40" t="s">
        <v>124</v>
      </c>
      <c r="D1" s="40"/>
      <c r="E1" s="40" t="s">
        <v>125</v>
      </c>
      <c r="F1" s="40"/>
    </row>
    <row r="2" spans="1:6" x14ac:dyDescent="0.25">
      <c r="A2" s="41">
        <v>44322</v>
      </c>
      <c r="B2" s="40"/>
      <c r="C2" s="42" t="s">
        <v>127</v>
      </c>
      <c r="D2" s="42"/>
      <c r="E2" s="40" t="s">
        <v>126</v>
      </c>
      <c r="F2" s="40"/>
    </row>
    <row r="3" spans="1:6" x14ac:dyDescent="0.25">
      <c r="A3" s="40"/>
      <c r="B3" s="40"/>
      <c r="C3" s="42" t="s">
        <v>128</v>
      </c>
      <c r="D3" s="42"/>
      <c r="E3" s="40" t="s">
        <v>126</v>
      </c>
      <c r="F3" s="40"/>
    </row>
    <row r="4" spans="1:6" x14ac:dyDescent="0.25">
      <c r="A4" s="40"/>
      <c r="B4" s="40"/>
      <c r="C4" s="42" t="s">
        <v>129</v>
      </c>
      <c r="D4" s="42"/>
      <c r="E4" s="40" t="s">
        <v>126</v>
      </c>
      <c r="F4" s="40"/>
    </row>
    <row r="5" spans="1:6" x14ac:dyDescent="0.25">
      <c r="A5" s="41">
        <v>44323</v>
      </c>
      <c r="B5" s="40"/>
      <c r="C5" s="42" t="s">
        <v>131</v>
      </c>
      <c r="D5" s="42"/>
      <c r="E5" s="40" t="s">
        <v>126</v>
      </c>
      <c r="F5" s="40"/>
    </row>
    <row r="6" spans="1:6" x14ac:dyDescent="0.25">
      <c r="A6" s="40"/>
      <c r="B6" s="40"/>
      <c r="C6" s="42" t="s">
        <v>130</v>
      </c>
      <c r="D6" s="42"/>
      <c r="E6" s="40" t="s">
        <v>126</v>
      </c>
      <c r="F6" s="40"/>
    </row>
    <row r="7" spans="1:6" x14ac:dyDescent="0.25">
      <c r="A7" s="40"/>
      <c r="B7" s="40"/>
      <c r="C7" s="42" t="s">
        <v>132</v>
      </c>
      <c r="D7" s="42"/>
      <c r="E7" s="40" t="s">
        <v>126</v>
      </c>
      <c r="F7" s="40"/>
    </row>
    <row r="8" spans="1:6" x14ac:dyDescent="0.25">
      <c r="A8" s="41">
        <v>44326</v>
      </c>
      <c r="B8" s="40"/>
      <c r="C8" s="42" t="s">
        <v>133</v>
      </c>
      <c r="D8" s="42"/>
      <c r="E8" s="40" t="s">
        <v>126</v>
      </c>
      <c r="F8" s="40"/>
    </row>
    <row r="9" spans="1:6" x14ac:dyDescent="0.25">
      <c r="A9" s="40"/>
      <c r="B9" s="40"/>
      <c r="C9" s="42"/>
      <c r="D9" s="42"/>
      <c r="E9" s="40"/>
      <c r="F9" s="40"/>
    </row>
    <row r="10" spans="1:6" x14ac:dyDescent="0.25">
      <c r="A10" s="40"/>
      <c r="B10" s="40"/>
      <c r="C10" s="42"/>
      <c r="D10" s="42"/>
      <c r="E10" s="40"/>
      <c r="F10" s="40"/>
    </row>
    <row r="11" spans="1:6" x14ac:dyDescent="0.25">
      <c r="A11" s="40"/>
      <c r="B11" s="40"/>
      <c r="C11" s="42"/>
      <c r="D11" s="42"/>
      <c r="E11" s="40"/>
      <c r="F11" s="40"/>
    </row>
    <row r="12" spans="1:6" x14ac:dyDescent="0.25">
      <c r="A12" s="40"/>
      <c r="B12" s="40"/>
      <c r="C12" s="42"/>
      <c r="D12" s="42"/>
      <c r="E12" s="40"/>
      <c r="F12" s="40"/>
    </row>
    <row r="13" spans="1:6" x14ac:dyDescent="0.25">
      <c r="A13" s="40"/>
      <c r="B13" s="40"/>
      <c r="C13" s="42"/>
      <c r="D13" s="42"/>
      <c r="E13" s="40"/>
      <c r="F13" s="40"/>
    </row>
    <row r="14" spans="1:6" x14ac:dyDescent="0.25">
      <c r="A14" s="40"/>
      <c r="B14" s="40"/>
      <c r="C14" s="42"/>
      <c r="D14" s="42"/>
      <c r="E14" s="40"/>
      <c r="F14" s="40"/>
    </row>
    <row r="15" spans="1:6" x14ac:dyDescent="0.25">
      <c r="A15" s="40"/>
      <c r="B15" s="40"/>
      <c r="C15" s="42"/>
      <c r="D15" s="42"/>
      <c r="E15" s="40"/>
      <c r="F15" s="40"/>
    </row>
    <row r="16" spans="1:6" x14ac:dyDescent="0.25">
      <c r="A16" s="40"/>
      <c r="B16" s="40"/>
      <c r="C16" s="42"/>
      <c r="D16" s="42"/>
      <c r="E16" s="40"/>
      <c r="F16" s="40"/>
    </row>
    <row r="17" spans="1:6" x14ac:dyDescent="0.25">
      <c r="A17" s="40"/>
      <c r="B17" s="40"/>
      <c r="C17" s="42"/>
      <c r="D17" s="42"/>
      <c r="E17" s="40"/>
      <c r="F17" s="40"/>
    </row>
    <row r="18" spans="1:6" x14ac:dyDescent="0.25">
      <c r="A18" s="40"/>
      <c r="B18" s="40"/>
      <c r="C18" s="42"/>
      <c r="D18" s="42"/>
      <c r="E18" s="40"/>
      <c r="F18" s="40"/>
    </row>
    <row r="19" spans="1:6" x14ac:dyDescent="0.25">
      <c r="A19" s="40"/>
      <c r="B19" s="40"/>
      <c r="C19" s="42"/>
      <c r="D19" s="42"/>
      <c r="E19" s="40"/>
      <c r="F19" s="40"/>
    </row>
    <row r="20" spans="1:6" x14ac:dyDescent="0.25">
      <c r="A20" s="40"/>
      <c r="B20" s="40"/>
      <c r="C20" s="42"/>
      <c r="D20" s="42"/>
      <c r="E20" s="40"/>
      <c r="F20" s="40"/>
    </row>
  </sheetData>
  <mergeCells count="60"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6:B6"/>
    <mergeCell ref="C6:D6"/>
    <mergeCell ref="E6:F6"/>
    <mergeCell ref="A3:B3"/>
    <mergeCell ref="C3:D3"/>
    <mergeCell ref="E3:F3"/>
    <mergeCell ref="A4:B4"/>
    <mergeCell ref="C4:D4"/>
    <mergeCell ref="E4:F4"/>
    <mergeCell ref="A1:B1"/>
    <mergeCell ref="C1:D1"/>
    <mergeCell ref="E1:F1"/>
    <mergeCell ref="A5:B5"/>
    <mergeCell ref="C5:D5"/>
    <mergeCell ref="E5:F5"/>
    <mergeCell ref="A2:B2"/>
    <mergeCell ref="C2:D2"/>
    <mergeCell ref="E2:F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N44"/>
  <sheetViews>
    <sheetView tabSelected="1" zoomScale="85" zoomScaleNormal="85" workbookViewId="0">
      <selection activeCell="B3" sqref="B3"/>
    </sheetView>
  </sheetViews>
  <sheetFormatPr defaultRowHeight="15.75" x14ac:dyDescent="0.25"/>
  <cols>
    <col min="1" max="1" width="2.625" style="18" customWidth="1"/>
    <col min="2" max="2" width="25.625" style="18" customWidth="1"/>
    <col min="3" max="3" width="11.625" style="18" customWidth="1"/>
    <col min="4" max="4" width="2.625" style="18" customWidth="1"/>
    <col min="5" max="8" width="11.625" style="18" customWidth="1"/>
    <col min="9" max="9" width="42.125" style="18" customWidth="1"/>
    <col min="10" max="10" width="11.625" style="18" customWidth="1"/>
    <col min="11" max="11" width="2.625" style="18" customWidth="1"/>
    <col min="12" max="12" width="11.625" style="18" customWidth="1"/>
    <col min="13" max="13" width="2.625" style="18" customWidth="1"/>
    <col min="14" max="14" width="30.625" style="18" customWidth="1"/>
    <col min="15" max="16384" width="9" style="18"/>
  </cols>
  <sheetData>
    <row r="1" spans="2:14" ht="17.649999999999999" customHeight="1" thickBot="1" x14ac:dyDescent="0.3"/>
    <row r="2" spans="2:14" ht="17.649999999999999" customHeight="1" thickBot="1" x14ac:dyDescent="0.3">
      <c r="B2" s="31" t="s">
        <v>0</v>
      </c>
      <c r="C2" s="43" t="s">
        <v>1</v>
      </c>
      <c r="D2" s="44"/>
      <c r="E2" s="44" t="s">
        <v>5</v>
      </c>
      <c r="F2" s="44"/>
      <c r="G2" s="44" t="s">
        <v>2</v>
      </c>
      <c r="H2" s="44"/>
      <c r="I2" s="12" t="s">
        <v>3</v>
      </c>
      <c r="J2" s="45" t="s">
        <v>8</v>
      </c>
      <c r="K2" s="46"/>
      <c r="L2" s="46"/>
      <c r="M2" s="43"/>
      <c r="N2" s="14" t="s">
        <v>7</v>
      </c>
    </row>
    <row r="3" spans="2:14" ht="30" customHeight="1" thickTop="1" thickBot="1" x14ac:dyDescent="0.3">
      <c r="B3" s="32"/>
      <c r="C3" s="29" t="str">
        <f>IF(B3=0, " ", (Sheet3!BF5/100))</f>
        <v xml:space="preserve"> </v>
      </c>
      <c r="D3" s="5" t="s">
        <v>4</v>
      </c>
      <c r="E3" s="6" t="str">
        <f>IF(B3=0, " ", (Sheet3!BQ5))</f>
        <v xml:space="preserve"> </v>
      </c>
      <c r="F3" s="6" t="str">
        <f>IF(B3=0, " ", (Sheet3!BL5))</f>
        <v xml:space="preserve"> </v>
      </c>
      <c r="G3" s="6" t="str">
        <f>IF(B3=0, " ", (Sheet3!BU5))</f>
        <v xml:space="preserve"> </v>
      </c>
      <c r="H3" s="6" t="str">
        <f>IF(B3=0, " ", (Sheet3!BL5))</f>
        <v xml:space="preserve"> </v>
      </c>
      <c r="I3" s="101" t="str">
        <f>IF(B3=0, " ", (Sheet3!CQ5))</f>
        <v xml:space="preserve"> </v>
      </c>
      <c r="J3" s="13" t="str">
        <f>IF(B3=0, " ", (Sheet3!BY5))</f>
        <v xml:space="preserve"> </v>
      </c>
      <c r="K3" s="17" t="s">
        <v>9</v>
      </c>
      <c r="L3" s="17" t="str">
        <f>IF(B3=0, " ", (J3*(9/5)+32))</f>
        <v xml:space="preserve"> </v>
      </c>
      <c r="M3" s="17" t="s">
        <v>10</v>
      </c>
      <c r="N3" s="15" t="str">
        <f>IF(B3=0, " ", (Sheet3!CK5&amp;"/"&amp;Sheet3!CG5&amp;"/"&amp;Sheet3!CC5))</f>
        <v xml:space="preserve"> </v>
      </c>
    </row>
    <row r="4" spans="2:14" ht="30" customHeight="1" thickTop="1" thickBot="1" x14ac:dyDescent="0.3">
      <c r="B4" s="33"/>
      <c r="C4" s="29" t="str">
        <f>IF(B4=0, " ", (Sheet3!BF6/100))</f>
        <v xml:space="preserve"> </v>
      </c>
      <c r="D4" s="7" t="s">
        <v>4</v>
      </c>
      <c r="E4" s="6" t="str">
        <f>IF(B4=0, " ", (Sheet3!BQ6))</f>
        <v xml:space="preserve"> </v>
      </c>
      <c r="F4" s="6" t="str">
        <f>IF(B4=0, " ", (Sheet3!BL6))</f>
        <v xml:space="preserve"> </v>
      </c>
      <c r="G4" s="6" t="str">
        <f>IF(B4=0, " ", (Sheet3!BU6))</f>
        <v xml:space="preserve"> </v>
      </c>
      <c r="H4" s="6" t="str">
        <f>IF(B4=0, " ", (Sheet3!BL6))</f>
        <v xml:space="preserve"> </v>
      </c>
      <c r="I4" s="101" t="str">
        <f>IF(B4=0, " ", (Sheet3!CQ6))</f>
        <v xml:space="preserve"> </v>
      </c>
      <c r="J4" s="13" t="str">
        <f>IF(B4=0, " ", (Sheet3!BY6))</f>
        <v xml:space="preserve"> </v>
      </c>
      <c r="K4" s="17" t="s">
        <v>9</v>
      </c>
      <c r="L4" s="17" t="str">
        <f t="shared" ref="L4:L26" si="0">IF(B4=0, " ", (J4*(9/5)+32))</f>
        <v xml:space="preserve"> </v>
      </c>
      <c r="M4" s="17" t="s">
        <v>10</v>
      </c>
      <c r="N4" s="15" t="str">
        <f>IF(B4=0, " ", (Sheet3!CK6&amp;"/"&amp;Sheet3!CG6&amp;"/"&amp;Sheet3!CC6))</f>
        <v xml:space="preserve"> </v>
      </c>
    </row>
    <row r="5" spans="2:14" ht="30" customHeight="1" thickTop="1" thickBot="1" x14ac:dyDescent="0.3">
      <c r="B5" s="33"/>
      <c r="C5" s="29" t="str">
        <f>IF(B5=0, " ", (Sheet3!BF7/100))</f>
        <v xml:space="preserve"> </v>
      </c>
      <c r="D5" s="7" t="s">
        <v>4</v>
      </c>
      <c r="E5" s="6" t="str">
        <f>IF(B5=0, " ", (Sheet3!BQ7))</f>
        <v xml:space="preserve"> </v>
      </c>
      <c r="F5" s="6" t="str">
        <f>IF(B5=0, " ", (Sheet3!BL7))</f>
        <v xml:space="preserve"> </v>
      </c>
      <c r="G5" s="6" t="str">
        <f>IF(B5=0, " ", (Sheet3!BU7))</f>
        <v xml:space="preserve"> </v>
      </c>
      <c r="H5" s="6" t="str">
        <f>IF(B5=0, " ", (Sheet3!BL7))</f>
        <v xml:space="preserve"> </v>
      </c>
      <c r="I5" s="101" t="str">
        <f>IF(B5=0, " ", (Sheet3!CQ7))</f>
        <v xml:space="preserve"> </v>
      </c>
      <c r="J5" s="13" t="str">
        <f>IF(B5=0, " ", (Sheet3!BY7))</f>
        <v xml:space="preserve"> </v>
      </c>
      <c r="K5" s="17" t="s">
        <v>9</v>
      </c>
      <c r="L5" s="17" t="str">
        <f t="shared" si="0"/>
        <v xml:space="preserve"> </v>
      </c>
      <c r="M5" s="17" t="s">
        <v>10</v>
      </c>
      <c r="N5" s="15" t="str">
        <f>IF(B5=0, " ", (Sheet3!CK7&amp;"/"&amp;Sheet3!CG7&amp;"/"&amp;Sheet3!CC7))</f>
        <v xml:space="preserve"> </v>
      </c>
    </row>
    <row r="6" spans="2:14" ht="30" customHeight="1" thickTop="1" thickBot="1" x14ac:dyDescent="0.3">
      <c r="B6" s="33"/>
      <c r="C6" s="29" t="str">
        <f>IF(B6=0, " ", (Sheet3!BF8/100))</f>
        <v xml:space="preserve"> </v>
      </c>
      <c r="D6" s="7" t="s">
        <v>4</v>
      </c>
      <c r="E6" s="6" t="str">
        <f>IF(B6=0, " ", (Sheet3!BQ8))</f>
        <v xml:space="preserve"> </v>
      </c>
      <c r="F6" s="6" t="str">
        <f>IF(B6=0, " ", (Sheet3!BL8))</f>
        <v xml:space="preserve"> </v>
      </c>
      <c r="G6" s="6" t="str">
        <f>IF(B6=0, " ", (Sheet3!BU8))</f>
        <v xml:space="preserve"> </v>
      </c>
      <c r="H6" s="6" t="str">
        <f>IF(B6=0, " ", (Sheet3!BL8))</f>
        <v xml:space="preserve"> </v>
      </c>
      <c r="I6" s="101" t="str">
        <f>IF(B6=0, " ", (Sheet3!CQ8))</f>
        <v xml:space="preserve"> </v>
      </c>
      <c r="J6" s="13" t="str">
        <f>IF(B6=0, " ", (Sheet3!BY8))</f>
        <v xml:space="preserve"> </v>
      </c>
      <c r="K6" s="17" t="s">
        <v>9</v>
      </c>
      <c r="L6" s="17" t="str">
        <f t="shared" si="0"/>
        <v xml:space="preserve"> </v>
      </c>
      <c r="M6" s="17" t="s">
        <v>10</v>
      </c>
      <c r="N6" s="15" t="str">
        <f>IF(B6=0, " ", (Sheet3!CK8&amp;"/"&amp;Sheet3!CG8&amp;"/"&amp;Sheet3!CC8))</f>
        <v xml:space="preserve"> </v>
      </c>
    </row>
    <row r="7" spans="2:14" ht="30" customHeight="1" thickTop="1" thickBot="1" x14ac:dyDescent="0.3">
      <c r="B7" s="33"/>
      <c r="C7" s="29" t="str">
        <f>IF(B7=0, " ", (Sheet3!BF9/100))</f>
        <v xml:space="preserve"> </v>
      </c>
      <c r="D7" s="7" t="s">
        <v>4</v>
      </c>
      <c r="E7" s="6" t="str">
        <f>IF(B7=0, " ", (Sheet3!BQ9))</f>
        <v xml:space="preserve"> </v>
      </c>
      <c r="F7" s="6" t="str">
        <f>IF(B7=0, " ", (Sheet3!BL9))</f>
        <v xml:space="preserve"> </v>
      </c>
      <c r="G7" s="6" t="str">
        <f>IF(B7=0, " ", (Sheet3!BU9))</f>
        <v xml:space="preserve"> </v>
      </c>
      <c r="H7" s="6" t="str">
        <f>IF(B7=0, " ", (Sheet3!BL9))</f>
        <v xml:space="preserve"> </v>
      </c>
      <c r="I7" s="101" t="str">
        <f>IF(B7=0, " ", (Sheet3!CQ9))</f>
        <v xml:space="preserve"> </v>
      </c>
      <c r="J7" s="13" t="str">
        <f>IF(B7=0, " ", (Sheet3!BY9))</f>
        <v xml:space="preserve"> </v>
      </c>
      <c r="K7" s="17" t="s">
        <v>9</v>
      </c>
      <c r="L7" s="17" t="str">
        <f t="shared" si="0"/>
        <v xml:space="preserve"> </v>
      </c>
      <c r="M7" s="17" t="s">
        <v>10</v>
      </c>
      <c r="N7" s="15" t="str">
        <f>IF(B7=0, " ", (Sheet3!CK9&amp;"/"&amp;Sheet3!CG9&amp;"/"&amp;Sheet3!CC9))</f>
        <v xml:space="preserve"> </v>
      </c>
    </row>
    <row r="8" spans="2:14" ht="30" customHeight="1" thickTop="1" thickBot="1" x14ac:dyDescent="0.3">
      <c r="B8" s="33"/>
      <c r="C8" s="29" t="str">
        <f>IF(B8=0, " ", (Sheet3!BF10/100))</f>
        <v xml:space="preserve"> </v>
      </c>
      <c r="D8" s="7" t="s">
        <v>4</v>
      </c>
      <c r="E8" s="6" t="str">
        <f>IF(B8=0, " ", (Sheet3!BQ10))</f>
        <v xml:space="preserve"> </v>
      </c>
      <c r="F8" s="6" t="str">
        <f>IF(B8=0, " ", (Sheet3!BL10))</f>
        <v xml:space="preserve"> </v>
      </c>
      <c r="G8" s="6" t="str">
        <f>IF(B8=0, " ", (Sheet3!BU10))</f>
        <v xml:space="preserve"> </v>
      </c>
      <c r="H8" s="6" t="str">
        <f>IF(B8=0, " ", (Sheet3!BL10))</f>
        <v xml:space="preserve"> </v>
      </c>
      <c r="I8" s="101" t="str">
        <f>IF(B8=0, " ", (Sheet3!CQ10))</f>
        <v xml:space="preserve"> </v>
      </c>
      <c r="J8" s="13" t="str">
        <f>IF(B8=0, " ", (Sheet3!BY10))</f>
        <v xml:space="preserve"> </v>
      </c>
      <c r="K8" s="17" t="s">
        <v>9</v>
      </c>
      <c r="L8" s="17" t="str">
        <f t="shared" si="0"/>
        <v xml:space="preserve"> </v>
      </c>
      <c r="M8" s="17" t="s">
        <v>10</v>
      </c>
      <c r="N8" s="15" t="str">
        <f>IF(B8=0, " ", (Sheet3!CK10&amp;"/"&amp;Sheet3!CG10&amp;"/"&amp;Sheet3!CC10))</f>
        <v xml:space="preserve"> </v>
      </c>
    </row>
    <row r="9" spans="2:14" ht="30" customHeight="1" thickTop="1" thickBot="1" x14ac:dyDescent="0.3">
      <c r="B9" s="33"/>
      <c r="C9" s="29" t="str">
        <f>IF(B9=0, " ", (Sheet3!BF11/100))</f>
        <v xml:space="preserve"> </v>
      </c>
      <c r="D9" s="7" t="s">
        <v>4</v>
      </c>
      <c r="E9" s="6" t="str">
        <f>IF(B9=0, " ", (Sheet3!BQ11))</f>
        <v xml:space="preserve"> </v>
      </c>
      <c r="F9" s="6" t="str">
        <f>IF(B9=0, " ", (Sheet3!BL11))</f>
        <v xml:space="preserve"> </v>
      </c>
      <c r="G9" s="6" t="str">
        <f>IF(B9=0, " ", (Sheet3!BU11))</f>
        <v xml:space="preserve"> </v>
      </c>
      <c r="H9" s="6" t="str">
        <f>IF(B9=0, " ", (Sheet3!BL11))</f>
        <v xml:space="preserve"> </v>
      </c>
      <c r="I9" s="101" t="str">
        <f>IF(B9=0, " ", (Sheet3!CQ11))</f>
        <v xml:space="preserve"> </v>
      </c>
      <c r="J9" s="13" t="str">
        <f>IF(B9=0, " ", (Sheet3!BY11))</f>
        <v xml:space="preserve"> </v>
      </c>
      <c r="K9" s="17" t="s">
        <v>9</v>
      </c>
      <c r="L9" s="17" t="str">
        <f t="shared" si="0"/>
        <v xml:space="preserve"> </v>
      </c>
      <c r="M9" s="17" t="s">
        <v>10</v>
      </c>
      <c r="N9" s="15" t="str">
        <f>IF(B9=0, " ", (Sheet3!CK11&amp;"/"&amp;Sheet3!CG11&amp;"/"&amp;Sheet3!CC11))</f>
        <v xml:space="preserve"> </v>
      </c>
    </row>
    <row r="10" spans="2:14" ht="30" customHeight="1" thickTop="1" thickBot="1" x14ac:dyDescent="0.3">
      <c r="B10" s="33"/>
      <c r="C10" s="29" t="str">
        <f>IF(B10=0, " ", (Sheet3!BF12/100))</f>
        <v xml:space="preserve"> </v>
      </c>
      <c r="D10" s="7" t="s">
        <v>4</v>
      </c>
      <c r="E10" s="6" t="str">
        <f>IF(B10=0, " ", (Sheet3!BQ12))</f>
        <v xml:space="preserve"> </v>
      </c>
      <c r="F10" s="6" t="str">
        <f>IF(B10=0, " ", (Sheet3!BL12))</f>
        <v xml:space="preserve"> </v>
      </c>
      <c r="G10" s="6" t="str">
        <f>IF(B10=0, " ", (Sheet3!BU12))</f>
        <v xml:space="preserve"> </v>
      </c>
      <c r="H10" s="6" t="str">
        <f>IF(B10=0, " ", (Sheet3!BL12))</f>
        <v xml:space="preserve"> </v>
      </c>
      <c r="I10" s="101" t="str">
        <f>IF(B10=0, " ", (Sheet3!CQ12))</f>
        <v xml:space="preserve"> </v>
      </c>
      <c r="J10" s="13" t="str">
        <f>IF(B10=0, " ", (Sheet3!BY12))</f>
        <v xml:space="preserve"> </v>
      </c>
      <c r="K10" s="17" t="s">
        <v>9</v>
      </c>
      <c r="L10" s="17" t="str">
        <f t="shared" si="0"/>
        <v xml:space="preserve"> </v>
      </c>
      <c r="M10" s="17" t="s">
        <v>10</v>
      </c>
      <c r="N10" s="15" t="str">
        <f>IF(B10=0, " ", (Sheet3!CK12&amp;"/"&amp;Sheet3!CG12&amp;"/"&amp;Sheet3!CC12))</f>
        <v xml:space="preserve"> </v>
      </c>
    </row>
    <row r="11" spans="2:14" ht="30" customHeight="1" thickTop="1" thickBot="1" x14ac:dyDescent="0.3">
      <c r="B11" s="33"/>
      <c r="C11" s="29" t="str">
        <f>IF(B11=0, " ", (Sheet3!BF13/100))</f>
        <v xml:space="preserve"> </v>
      </c>
      <c r="D11" s="7" t="s">
        <v>4</v>
      </c>
      <c r="E11" s="6" t="str">
        <f>IF(B11=0, " ", (Sheet3!BQ13))</f>
        <v xml:space="preserve"> </v>
      </c>
      <c r="F11" s="6" t="str">
        <f>IF(B11=0, " ", (Sheet3!BL13))</f>
        <v xml:space="preserve"> </v>
      </c>
      <c r="G11" s="6" t="str">
        <f>IF(B11=0, " ", (Sheet3!BU13))</f>
        <v xml:space="preserve"> </v>
      </c>
      <c r="H11" s="6" t="str">
        <f>IF(B11=0, " ", (Sheet3!BL13))</f>
        <v xml:space="preserve"> </v>
      </c>
      <c r="I11" s="101" t="str">
        <f>IF(B11=0, " ", (Sheet3!CQ13))</f>
        <v xml:space="preserve"> </v>
      </c>
      <c r="J11" s="13" t="str">
        <f>IF(B11=0, " ", (Sheet3!BY13))</f>
        <v xml:space="preserve"> </v>
      </c>
      <c r="K11" s="17" t="s">
        <v>9</v>
      </c>
      <c r="L11" s="17" t="str">
        <f t="shared" si="0"/>
        <v xml:space="preserve"> </v>
      </c>
      <c r="M11" s="17" t="s">
        <v>10</v>
      </c>
      <c r="N11" s="15" t="str">
        <f>IF(B11=0, " ", (Sheet3!CK13&amp;"/"&amp;Sheet3!CG13&amp;"/"&amp;Sheet3!CC13))</f>
        <v xml:space="preserve"> </v>
      </c>
    </row>
    <row r="12" spans="2:14" ht="30" customHeight="1" thickTop="1" thickBot="1" x14ac:dyDescent="0.3">
      <c r="B12" s="33"/>
      <c r="C12" s="29" t="str">
        <f>IF(B12=0, " ", (Sheet3!BF14/100))</f>
        <v xml:space="preserve"> </v>
      </c>
      <c r="D12" s="7" t="s">
        <v>4</v>
      </c>
      <c r="E12" s="6" t="str">
        <f>IF(B12=0, " ", (Sheet3!BQ14))</f>
        <v xml:space="preserve"> </v>
      </c>
      <c r="F12" s="6" t="str">
        <f>IF(B12=0, " ", (Sheet3!BL14))</f>
        <v xml:space="preserve"> </v>
      </c>
      <c r="G12" s="6" t="str">
        <f>IF(B12=0, " ", (Sheet3!BU14))</f>
        <v xml:space="preserve"> </v>
      </c>
      <c r="H12" s="6" t="str">
        <f>IF(B12=0, " ", (Sheet3!BL14))</f>
        <v xml:space="preserve"> </v>
      </c>
      <c r="I12" s="101" t="str">
        <f>IF(B12=0, " ", (Sheet3!CQ14))</f>
        <v xml:space="preserve"> </v>
      </c>
      <c r="J12" s="13" t="str">
        <f>IF(B12=0, " ", (Sheet3!BY14))</f>
        <v xml:space="preserve"> </v>
      </c>
      <c r="K12" s="17" t="s">
        <v>9</v>
      </c>
      <c r="L12" s="17" t="str">
        <f t="shared" si="0"/>
        <v xml:space="preserve"> </v>
      </c>
      <c r="M12" s="17" t="s">
        <v>10</v>
      </c>
      <c r="N12" s="15" t="str">
        <f>IF(B12=0, " ", (Sheet3!CK14&amp;"/"&amp;Sheet3!CG14&amp;"/"&amp;Sheet3!CC14))</f>
        <v xml:space="preserve"> </v>
      </c>
    </row>
    <row r="13" spans="2:14" ht="30" customHeight="1" thickTop="1" thickBot="1" x14ac:dyDescent="0.3">
      <c r="B13" s="33"/>
      <c r="C13" s="29" t="str">
        <f>IF(B13=0, " ", (Sheet3!BF15/100))</f>
        <v xml:space="preserve"> </v>
      </c>
      <c r="D13" s="7" t="s">
        <v>4</v>
      </c>
      <c r="E13" s="6" t="str">
        <f>IF(B13=0, " ", (Sheet3!BQ15))</f>
        <v xml:space="preserve"> </v>
      </c>
      <c r="F13" s="6" t="str">
        <f>IF(B13=0, " ", (Sheet3!BL15))</f>
        <v xml:space="preserve"> </v>
      </c>
      <c r="G13" s="6" t="str">
        <f>IF(B13=0, " ", (Sheet3!BU15))</f>
        <v xml:space="preserve"> </v>
      </c>
      <c r="H13" s="6" t="str">
        <f>IF(B13=0, " ", (Sheet3!BL15))</f>
        <v xml:space="preserve"> </v>
      </c>
      <c r="I13" s="101" t="str">
        <f>IF(B13=0, " ", (Sheet3!CQ15))</f>
        <v xml:space="preserve"> </v>
      </c>
      <c r="J13" s="13" t="str">
        <f>IF(B13=0, " ", (Sheet3!BY15))</f>
        <v xml:space="preserve"> </v>
      </c>
      <c r="K13" s="17" t="s">
        <v>9</v>
      </c>
      <c r="L13" s="17" t="str">
        <f t="shared" si="0"/>
        <v xml:space="preserve"> </v>
      </c>
      <c r="M13" s="17" t="s">
        <v>10</v>
      </c>
      <c r="N13" s="15" t="str">
        <f>IF(B13=0, " ", (Sheet3!CK15&amp;"/"&amp;Sheet3!CG15&amp;"/"&amp;Sheet3!CC15))</f>
        <v xml:space="preserve"> </v>
      </c>
    </row>
    <row r="14" spans="2:14" ht="30" customHeight="1" thickTop="1" thickBot="1" x14ac:dyDescent="0.3">
      <c r="B14" s="33"/>
      <c r="C14" s="29" t="str">
        <f>IF(B14=0, " ", (Sheet3!BF16/100))</f>
        <v xml:space="preserve"> </v>
      </c>
      <c r="D14" s="7" t="s">
        <v>4</v>
      </c>
      <c r="E14" s="6" t="str">
        <f>IF(B14=0, " ", (Sheet3!BQ16))</f>
        <v xml:space="preserve"> </v>
      </c>
      <c r="F14" s="6" t="str">
        <f>IF(B14=0, " ", (Sheet3!BL16))</f>
        <v xml:space="preserve"> </v>
      </c>
      <c r="G14" s="6" t="str">
        <f>IF(B14=0, " ", (Sheet3!BU16))</f>
        <v xml:space="preserve"> </v>
      </c>
      <c r="H14" s="6" t="str">
        <f>IF(B14=0, " ", (Sheet3!BL16))</f>
        <v xml:space="preserve"> </v>
      </c>
      <c r="I14" s="101" t="str">
        <f>IF(B14=0, " ", (Sheet3!CQ16))</f>
        <v xml:space="preserve"> </v>
      </c>
      <c r="J14" s="13" t="str">
        <f>IF(B14=0, " ", (Sheet3!BY16))</f>
        <v xml:space="preserve"> </v>
      </c>
      <c r="K14" s="17" t="s">
        <v>9</v>
      </c>
      <c r="L14" s="17" t="str">
        <f t="shared" si="0"/>
        <v xml:space="preserve"> </v>
      </c>
      <c r="M14" s="17" t="s">
        <v>10</v>
      </c>
      <c r="N14" s="15" t="str">
        <f>IF(B14=0, " ", (Sheet3!CK16&amp;"/"&amp;Sheet3!CG16&amp;"/"&amp;Sheet3!CC16))</f>
        <v xml:space="preserve"> </v>
      </c>
    </row>
    <row r="15" spans="2:14" ht="30" customHeight="1" thickTop="1" thickBot="1" x14ac:dyDescent="0.3">
      <c r="B15" s="33"/>
      <c r="C15" s="29" t="str">
        <f>IF(B15=0, " ", (Sheet3!BF17/100))</f>
        <v xml:space="preserve"> </v>
      </c>
      <c r="D15" s="7" t="s">
        <v>4</v>
      </c>
      <c r="E15" s="6" t="str">
        <f>IF(B15=0, " ", (Sheet3!BQ17))</f>
        <v xml:space="preserve"> </v>
      </c>
      <c r="F15" s="6" t="str">
        <f>IF(B15=0, " ", (Sheet3!BL17))</f>
        <v xml:space="preserve"> </v>
      </c>
      <c r="G15" s="6" t="str">
        <f>IF(B15=0, " ", (Sheet3!BU17))</f>
        <v xml:space="preserve"> </v>
      </c>
      <c r="H15" s="6" t="str">
        <f>IF(B15=0, " ", (Sheet3!BL17))</f>
        <v xml:space="preserve"> </v>
      </c>
      <c r="I15" s="101" t="str">
        <f>IF(B15=0, " ", (Sheet3!CQ17))</f>
        <v xml:space="preserve"> </v>
      </c>
      <c r="J15" s="13" t="str">
        <f>IF(B15=0, " ", (Sheet3!BY17))</f>
        <v xml:space="preserve"> </v>
      </c>
      <c r="K15" s="17" t="s">
        <v>9</v>
      </c>
      <c r="L15" s="17" t="str">
        <f t="shared" si="0"/>
        <v xml:space="preserve"> </v>
      </c>
      <c r="M15" s="17" t="s">
        <v>10</v>
      </c>
      <c r="N15" s="15" t="str">
        <f>IF(B15=0, " ", (Sheet3!CK17&amp;"/"&amp;Sheet3!CG17&amp;"/"&amp;Sheet3!CC17))</f>
        <v xml:space="preserve"> </v>
      </c>
    </row>
    <row r="16" spans="2:14" ht="30" customHeight="1" thickTop="1" thickBot="1" x14ac:dyDescent="0.3">
      <c r="B16" s="33"/>
      <c r="C16" s="29" t="str">
        <f>IF(B16=0, " ", (Sheet3!BF18/100))</f>
        <v xml:space="preserve"> </v>
      </c>
      <c r="D16" s="7" t="s">
        <v>4</v>
      </c>
      <c r="E16" s="6" t="str">
        <f>IF(B16=0, " ", (Sheet3!BQ18))</f>
        <v xml:space="preserve"> </v>
      </c>
      <c r="F16" s="6" t="str">
        <f>IF(B16=0, " ", (Sheet3!BL18))</f>
        <v xml:space="preserve"> </v>
      </c>
      <c r="G16" s="6" t="str">
        <f>IF(B16=0, " ", (Sheet3!BU18))</f>
        <v xml:space="preserve"> </v>
      </c>
      <c r="H16" s="6" t="str">
        <f>IF(B16=0, " ", (Sheet3!BL18))</f>
        <v xml:space="preserve"> </v>
      </c>
      <c r="I16" s="101" t="str">
        <f>IF(B16=0, " ", (Sheet3!CQ18))</f>
        <v xml:space="preserve"> </v>
      </c>
      <c r="J16" s="13" t="str">
        <f>IF(B16=0, " ", (Sheet3!BY18))</f>
        <v xml:space="preserve"> </v>
      </c>
      <c r="K16" s="17" t="s">
        <v>9</v>
      </c>
      <c r="L16" s="17" t="str">
        <f t="shared" si="0"/>
        <v xml:space="preserve"> </v>
      </c>
      <c r="M16" s="17" t="s">
        <v>10</v>
      </c>
      <c r="N16" s="15" t="str">
        <f>IF(B16=0, " ", (Sheet3!CK18&amp;"/"&amp;Sheet3!CG18&amp;"/"&amp;Sheet3!CC18))</f>
        <v xml:space="preserve"> </v>
      </c>
    </row>
    <row r="17" spans="2:14" ht="30" customHeight="1" thickTop="1" thickBot="1" x14ac:dyDescent="0.3">
      <c r="B17" s="33"/>
      <c r="C17" s="29" t="str">
        <f>IF(B17=0, " ", (Sheet3!BF19/100))</f>
        <v xml:space="preserve"> </v>
      </c>
      <c r="D17" s="7" t="s">
        <v>4</v>
      </c>
      <c r="E17" s="6" t="str">
        <f>IF(B17=0, " ", (Sheet3!BQ19))</f>
        <v xml:space="preserve"> </v>
      </c>
      <c r="F17" s="6" t="str">
        <f>IF(B17=0, " ", (Sheet3!BL19))</f>
        <v xml:space="preserve"> </v>
      </c>
      <c r="G17" s="6" t="str">
        <f>IF(B17=0, " ", (Sheet3!BU19))</f>
        <v xml:space="preserve"> </v>
      </c>
      <c r="H17" s="6" t="str">
        <f>IF(B17=0, " ", (Sheet3!BL19))</f>
        <v xml:space="preserve"> </v>
      </c>
      <c r="I17" s="101" t="str">
        <f>IF(B17=0, " ", (Sheet3!CQ19))</f>
        <v xml:space="preserve"> </v>
      </c>
      <c r="J17" s="13" t="str">
        <f>IF(B17=0, " ", (Sheet3!BY19))</f>
        <v xml:space="preserve"> </v>
      </c>
      <c r="K17" s="17" t="s">
        <v>9</v>
      </c>
      <c r="L17" s="17" t="str">
        <f t="shared" si="0"/>
        <v xml:space="preserve"> </v>
      </c>
      <c r="M17" s="17" t="s">
        <v>10</v>
      </c>
      <c r="N17" s="15" t="str">
        <f>IF(B17=0, " ", (Sheet3!CK19&amp;"/"&amp;Sheet3!CG19&amp;"/"&amp;Sheet3!CC19))</f>
        <v xml:space="preserve"> </v>
      </c>
    </row>
    <row r="18" spans="2:14" ht="30" customHeight="1" thickTop="1" thickBot="1" x14ac:dyDescent="0.3">
      <c r="B18" s="33"/>
      <c r="C18" s="29" t="str">
        <f>IF(B18=0, " ", (Sheet3!BF20/100))</f>
        <v xml:space="preserve"> </v>
      </c>
      <c r="D18" s="7" t="s">
        <v>4</v>
      </c>
      <c r="E18" s="6" t="str">
        <f>IF(B18=0, " ", (Sheet3!BQ20))</f>
        <v xml:space="preserve"> </v>
      </c>
      <c r="F18" s="6" t="str">
        <f>IF(B18=0, " ", (Sheet3!BL20))</f>
        <v xml:space="preserve"> </v>
      </c>
      <c r="G18" s="6" t="str">
        <f>IF(B18=0, " ", (Sheet3!BU20))</f>
        <v xml:space="preserve"> </v>
      </c>
      <c r="H18" s="6" t="str">
        <f>IF(B18=0, " ", (Sheet3!BL20))</f>
        <v xml:space="preserve"> </v>
      </c>
      <c r="I18" s="101" t="str">
        <f>IF(B18=0, " ", (Sheet3!CQ20))</f>
        <v xml:space="preserve"> </v>
      </c>
      <c r="J18" s="13" t="str">
        <f>IF(B18=0, " ", (Sheet3!BY20))</f>
        <v xml:space="preserve"> </v>
      </c>
      <c r="K18" s="17" t="s">
        <v>9</v>
      </c>
      <c r="L18" s="17" t="str">
        <f t="shared" si="0"/>
        <v xml:space="preserve"> </v>
      </c>
      <c r="M18" s="17" t="s">
        <v>10</v>
      </c>
      <c r="N18" s="15" t="str">
        <f>IF(B18=0, " ", (Sheet3!CK20&amp;"/"&amp;Sheet3!CG20&amp;"/"&amp;Sheet3!CC20))</f>
        <v xml:space="preserve"> </v>
      </c>
    </row>
    <row r="19" spans="2:14" ht="30" customHeight="1" thickTop="1" thickBot="1" x14ac:dyDescent="0.3">
      <c r="B19" s="33"/>
      <c r="C19" s="29" t="str">
        <f>IF(B19=0, " ", (Sheet3!BF21/100))</f>
        <v xml:space="preserve"> </v>
      </c>
      <c r="D19" s="7" t="s">
        <v>4</v>
      </c>
      <c r="E19" s="6" t="str">
        <f>IF(B19=0, " ", (Sheet3!BQ21))</f>
        <v xml:space="preserve"> </v>
      </c>
      <c r="F19" s="6" t="str">
        <f>IF(B19=0, " ", (Sheet3!BL21))</f>
        <v xml:space="preserve"> </v>
      </c>
      <c r="G19" s="6" t="str">
        <f>IF(B19=0, " ", (Sheet3!BU21))</f>
        <v xml:space="preserve"> </v>
      </c>
      <c r="H19" s="6" t="str">
        <f>IF(B19=0, " ", (Sheet3!BL21))</f>
        <v xml:space="preserve"> </v>
      </c>
      <c r="I19" s="101" t="str">
        <f>IF(B19=0, " ", (Sheet3!CQ21))</f>
        <v xml:space="preserve"> </v>
      </c>
      <c r="J19" s="13" t="str">
        <f>IF(B19=0, " ", (Sheet3!BY21))</f>
        <v xml:space="preserve"> </v>
      </c>
      <c r="K19" s="17" t="s">
        <v>9</v>
      </c>
      <c r="L19" s="17" t="str">
        <f t="shared" si="0"/>
        <v xml:space="preserve"> </v>
      </c>
      <c r="M19" s="17" t="s">
        <v>10</v>
      </c>
      <c r="N19" s="15" t="str">
        <f>IF(B19=0, " ", (Sheet3!CK21&amp;"/"&amp;Sheet3!CG21&amp;"/"&amp;Sheet3!CC21))</f>
        <v xml:space="preserve"> </v>
      </c>
    </row>
    <row r="20" spans="2:14" ht="30" customHeight="1" thickTop="1" thickBot="1" x14ac:dyDescent="0.3">
      <c r="B20" s="33"/>
      <c r="C20" s="29" t="str">
        <f>IF(B20=0, " ", (Sheet3!BF22/100))</f>
        <v xml:space="preserve"> </v>
      </c>
      <c r="D20" s="7" t="s">
        <v>4</v>
      </c>
      <c r="E20" s="6" t="str">
        <f>IF(B20=0, " ", (Sheet3!BQ22))</f>
        <v xml:space="preserve"> </v>
      </c>
      <c r="F20" s="6" t="str">
        <f>IF(B20=0, " ", (Sheet3!BL22))</f>
        <v xml:space="preserve"> </v>
      </c>
      <c r="G20" s="6" t="str">
        <f>IF(B20=0, " ", (Sheet3!BU22))</f>
        <v xml:space="preserve"> </v>
      </c>
      <c r="H20" s="6" t="str">
        <f>IF(B20=0, " ", (Sheet3!BL22))</f>
        <v xml:space="preserve"> </v>
      </c>
      <c r="I20" s="101" t="str">
        <f>IF(B20=0, " ", (Sheet3!CQ22))</f>
        <v xml:space="preserve"> </v>
      </c>
      <c r="J20" s="13" t="str">
        <f>IF(B20=0, " ", (Sheet3!BY22))</f>
        <v xml:space="preserve"> </v>
      </c>
      <c r="K20" s="17" t="s">
        <v>9</v>
      </c>
      <c r="L20" s="17" t="str">
        <f t="shared" si="0"/>
        <v xml:space="preserve"> </v>
      </c>
      <c r="M20" s="17" t="s">
        <v>10</v>
      </c>
      <c r="N20" s="15" t="str">
        <f>IF(B20=0, " ", (Sheet3!CK22&amp;"/"&amp;Sheet3!CG22&amp;"/"&amp;Sheet3!CC22))</f>
        <v xml:space="preserve"> </v>
      </c>
    </row>
    <row r="21" spans="2:14" ht="30" customHeight="1" thickTop="1" thickBot="1" x14ac:dyDescent="0.3">
      <c r="B21" s="33"/>
      <c r="C21" s="29" t="str">
        <f>IF(B21=0, " ", (Sheet3!BF23/100))</f>
        <v xml:space="preserve"> </v>
      </c>
      <c r="D21" s="7" t="s">
        <v>4</v>
      </c>
      <c r="E21" s="6" t="str">
        <f>IF(B21=0, " ", (Sheet3!BQ23))</f>
        <v xml:space="preserve"> </v>
      </c>
      <c r="F21" s="6" t="str">
        <f>IF(B21=0, " ", (Sheet3!BL23))</f>
        <v xml:space="preserve"> </v>
      </c>
      <c r="G21" s="6" t="str">
        <f>IF(B21=0, " ", (Sheet3!BU23))</f>
        <v xml:space="preserve"> </v>
      </c>
      <c r="H21" s="6" t="str">
        <f>IF(B21=0, " ", (Sheet3!BL23))</f>
        <v xml:space="preserve"> </v>
      </c>
      <c r="I21" s="101" t="str">
        <f>IF(B21=0, " ", (Sheet3!CQ23))</f>
        <v xml:space="preserve"> </v>
      </c>
      <c r="J21" s="13" t="str">
        <f>IF(B21=0, " ", (Sheet3!BY23))</f>
        <v xml:space="preserve"> </v>
      </c>
      <c r="K21" s="17" t="s">
        <v>9</v>
      </c>
      <c r="L21" s="17" t="str">
        <f t="shared" si="0"/>
        <v xml:space="preserve"> </v>
      </c>
      <c r="M21" s="17" t="s">
        <v>10</v>
      </c>
      <c r="N21" s="15" t="str">
        <f>IF(B21=0, " ", (Sheet3!CK23&amp;"/"&amp;Sheet3!CG23&amp;"/"&amp;Sheet3!CC23))</f>
        <v xml:space="preserve"> </v>
      </c>
    </row>
    <row r="22" spans="2:14" ht="30" customHeight="1" thickTop="1" thickBot="1" x14ac:dyDescent="0.3">
      <c r="B22" s="33"/>
      <c r="C22" s="29" t="str">
        <f>IF(B22=0, " ", (Sheet3!BF24/100))</f>
        <v xml:space="preserve"> </v>
      </c>
      <c r="D22" s="7" t="s">
        <v>4</v>
      </c>
      <c r="E22" s="6" t="str">
        <f>IF(B22=0, " ", (Sheet3!BQ24))</f>
        <v xml:space="preserve"> </v>
      </c>
      <c r="F22" s="6" t="str">
        <f>IF(B22=0, " ", (Sheet3!BL24))</f>
        <v xml:space="preserve"> </v>
      </c>
      <c r="G22" s="6" t="str">
        <f>IF(B22=0, " ", (Sheet3!BU24))</f>
        <v xml:space="preserve"> </v>
      </c>
      <c r="H22" s="6" t="str">
        <f>IF(B22=0, " ", (Sheet3!BL24))</f>
        <v xml:space="preserve"> </v>
      </c>
      <c r="I22" s="101" t="str">
        <f>IF(B22=0, " ", (Sheet3!CQ24))</f>
        <v xml:space="preserve"> </v>
      </c>
      <c r="J22" s="13" t="str">
        <f>IF(B22=0, " ", (Sheet3!BY24))</f>
        <v xml:space="preserve"> </v>
      </c>
      <c r="K22" s="17" t="s">
        <v>9</v>
      </c>
      <c r="L22" s="17" t="str">
        <f t="shared" si="0"/>
        <v xml:space="preserve"> </v>
      </c>
      <c r="M22" s="17" t="s">
        <v>10</v>
      </c>
      <c r="N22" s="15" t="str">
        <f>IF(B22=0, " ", (Sheet3!CK24&amp;"/"&amp;Sheet3!CG24&amp;"/"&amp;Sheet3!CC24))</f>
        <v xml:space="preserve"> </v>
      </c>
    </row>
    <row r="23" spans="2:14" ht="30" customHeight="1" thickTop="1" thickBot="1" x14ac:dyDescent="0.3">
      <c r="B23" s="33"/>
      <c r="C23" s="29" t="str">
        <f>IF(B23=0, " ", (Sheet3!BF25/100))</f>
        <v xml:space="preserve"> </v>
      </c>
      <c r="D23" s="7" t="s">
        <v>4</v>
      </c>
      <c r="E23" s="6" t="str">
        <f>IF(B23=0, " ", (Sheet3!BQ25))</f>
        <v xml:space="preserve"> </v>
      </c>
      <c r="F23" s="6" t="str">
        <f>IF(B23=0, " ", (Sheet3!BL25))</f>
        <v xml:space="preserve"> </v>
      </c>
      <c r="G23" s="6" t="str">
        <f>IF(B23=0, " ", (Sheet3!BU25))</f>
        <v xml:space="preserve"> </v>
      </c>
      <c r="H23" s="6" t="str">
        <f>IF(B23=0, " ", (Sheet3!BL25))</f>
        <v xml:space="preserve"> </v>
      </c>
      <c r="I23" s="101" t="str">
        <f>IF(B23=0, " ", (Sheet3!CQ25))</f>
        <v xml:space="preserve"> </v>
      </c>
      <c r="J23" s="13" t="str">
        <f>IF(B23=0, " ", (Sheet3!BY25))</f>
        <v xml:space="preserve"> </v>
      </c>
      <c r="K23" s="17" t="s">
        <v>9</v>
      </c>
      <c r="L23" s="17" t="str">
        <f t="shared" si="0"/>
        <v xml:space="preserve"> </v>
      </c>
      <c r="M23" s="17" t="s">
        <v>10</v>
      </c>
      <c r="N23" s="15" t="str">
        <f>IF(B23=0, " ", (Sheet3!CK25&amp;"/"&amp;Sheet3!CG25&amp;"/"&amp;Sheet3!CC25))</f>
        <v xml:space="preserve"> </v>
      </c>
    </row>
    <row r="24" spans="2:14" ht="30" customHeight="1" thickTop="1" thickBot="1" x14ac:dyDescent="0.3">
      <c r="B24" s="33"/>
      <c r="C24" s="29" t="str">
        <f>IF(B24=0, " ", (Sheet3!BF26/100))</f>
        <v xml:space="preserve"> </v>
      </c>
      <c r="D24" s="7" t="s">
        <v>4</v>
      </c>
      <c r="E24" s="6" t="str">
        <f>IF(B24=0, " ", (Sheet3!BQ26))</f>
        <v xml:space="preserve"> </v>
      </c>
      <c r="F24" s="6" t="str">
        <f>IF(B24=0, " ", (Sheet3!BL26))</f>
        <v xml:space="preserve"> </v>
      </c>
      <c r="G24" s="6" t="str">
        <f>IF(B24=0, " ", (Sheet3!BU26))</f>
        <v xml:space="preserve"> </v>
      </c>
      <c r="H24" s="6" t="str">
        <f>IF(B24=0, " ", (Sheet3!BL26))</f>
        <v xml:space="preserve"> </v>
      </c>
      <c r="I24" s="101" t="str">
        <f>IF(B24=0, " ", (Sheet3!CQ26))</f>
        <v xml:space="preserve"> </v>
      </c>
      <c r="J24" s="13" t="str">
        <f>IF(B24=0, " ", (Sheet3!BY26))</f>
        <v xml:space="preserve"> </v>
      </c>
      <c r="K24" s="17" t="s">
        <v>9</v>
      </c>
      <c r="L24" s="17" t="str">
        <f t="shared" si="0"/>
        <v xml:space="preserve"> </v>
      </c>
      <c r="M24" s="17" t="s">
        <v>10</v>
      </c>
      <c r="N24" s="15" t="str">
        <f>IF(B24=0, " ", (Sheet3!CK26&amp;"/"&amp;Sheet3!CG26&amp;"/"&amp;Sheet3!CC26))</f>
        <v xml:space="preserve"> </v>
      </c>
    </row>
    <row r="25" spans="2:14" ht="30" customHeight="1" thickTop="1" thickBot="1" x14ac:dyDescent="0.3">
      <c r="B25" s="33"/>
      <c r="C25" s="29" t="str">
        <f>IF(B25=0, " ", (Sheet3!BF27/100))</f>
        <v xml:space="preserve"> </v>
      </c>
      <c r="D25" s="7" t="s">
        <v>4</v>
      </c>
      <c r="E25" s="6" t="str">
        <f>IF(B25=0, " ", (Sheet3!BQ27))</f>
        <v xml:space="preserve"> </v>
      </c>
      <c r="F25" s="6" t="str">
        <f>IF(B25=0, " ", (Sheet3!BL27))</f>
        <v xml:space="preserve"> </v>
      </c>
      <c r="G25" s="6" t="str">
        <f>IF(B25=0, " ", (Sheet3!BU27))</f>
        <v xml:space="preserve"> </v>
      </c>
      <c r="H25" s="6" t="str">
        <f>IF(B25=0, " ", (Sheet3!BL27))</f>
        <v xml:space="preserve"> </v>
      </c>
      <c r="I25" s="101" t="str">
        <f>IF(B25=0, " ", (Sheet3!CQ27))</f>
        <v xml:space="preserve"> </v>
      </c>
      <c r="J25" s="13" t="str">
        <f>IF(B25=0, " ", (Sheet3!BY27))</f>
        <v xml:space="preserve"> </v>
      </c>
      <c r="K25" s="17" t="s">
        <v>9</v>
      </c>
      <c r="L25" s="17" t="str">
        <f t="shared" si="0"/>
        <v xml:space="preserve"> </v>
      </c>
      <c r="M25" s="17" t="s">
        <v>10</v>
      </c>
      <c r="N25" s="15" t="str">
        <f>IF(B25=0, " ", (Sheet3!CK27&amp;"/"&amp;Sheet3!CG27&amp;"/"&amp;Sheet3!CC27))</f>
        <v xml:space="preserve"> </v>
      </c>
    </row>
    <row r="26" spans="2:14" ht="30" customHeight="1" thickTop="1" thickBot="1" x14ac:dyDescent="0.3">
      <c r="B26" s="34"/>
      <c r="C26" s="30" t="str">
        <f>IF(B26=0, " ", (Sheet3!BF28/100))</f>
        <v xml:space="preserve"> </v>
      </c>
      <c r="D26" s="16" t="s">
        <v>4</v>
      </c>
      <c r="E26" s="26" t="str">
        <f>IF(B26=0, " ", (Sheet3!BQ28))</f>
        <v xml:space="preserve"> </v>
      </c>
      <c r="F26" s="26" t="str">
        <f>IF(B26=0, " ", (Sheet3!BL28))</f>
        <v xml:space="preserve"> </v>
      </c>
      <c r="G26" s="26" t="str">
        <f>IF(B26=0, " ", (Sheet3!BU28))</f>
        <v xml:space="preserve"> </v>
      </c>
      <c r="H26" s="26" t="str">
        <f>IF(B26=0, " ", (Sheet3!BL28))</f>
        <v xml:space="preserve"> </v>
      </c>
      <c r="I26" s="102" t="str">
        <f>IF(B26=0, " ", (Sheet3!CQ28))</f>
        <v xml:space="preserve"> </v>
      </c>
      <c r="J26" s="27" t="str">
        <f>IF(B26=0, " ", (Sheet3!BY28))</f>
        <v xml:space="preserve"> </v>
      </c>
      <c r="K26" s="20" t="s">
        <v>9</v>
      </c>
      <c r="L26" s="20" t="str">
        <f t="shared" si="0"/>
        <v xml:space="preserve"> </v>
      </c>
      <c r="M26" s="20" t="s">
        <v>10</v>
      </c>
      <c r="N26" s="28" t="str">
        <f>IF(B26=0, " ", (Sheet3!CK28&amp;"/"&amp;Sheet3!CG28&amp;"/"&amp;Sheet3!CC28))</f>
        <v xml:space="preserve"> </v>
      </c>
    </row>
    <row r="27" spans="2:14" x14ac:dyDescent="0.25">
      <c r="B27" s="11"/>
    </row>
    <row r="28" spans="2:14" x14ac:dyDescent="0.25">
      <c r="B28" s="11"/>
    </row>
    <row r="29" spans="2:14" x14ac:dyDescent="0.25">
      <c r="B29" s="11"/>
    </row>
    <row r="30" spans="2:14" x14ac:dyDescent="0.25">
      <c r="B30" s="11"/>
    </row>
    <row r="31" spans="2:14" x14ac:dyDescent="0.25">
      <c r="B31" s="19"/>
    </row>
    <row r="32" spans="2:14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</sheetData>
  <sheetProtection algorithmName="SHA-512" hashValue="fI9Rw7oJHvpSDF7sbnp0HkiX4pGDiH5l+ZeuIZtRVpmuii3/k1QJ1pPN+aeBeN4wx+7YvDJQvjrg+k4os2h39Q==" saltValue="kvw9QUFrIHdjTw2Oe1tQyQ==" spinCount="100000" sheet="1" formatColumns="0" formatRows="0" selectLockedCells="1"/>
  <protectedRanges>
    <protectedRange sqref="C27:C29" name="範圍1"/>
  </protectedRanges>
  <mergeCells count="4">
    <mergeCell ref="C2:D2"/>
    <mergeCell ref="E2:F2"/>
    <mergeCell ref="G2:H2"/>
    <mergeCell ref="J2:M2"/>
  </mergeCells>
  <phoneticPr fontId="2" type="noConversion"/>
  <pageMargins left="0.75" right="0.75" top="1" bottom="1" header="0.5" footer="0.5"/>
  <pageSetup paperSize="9" scale="7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0</xdr:row>
                    <xdr:rowOff>9525</xdr:rowOff>
                  </from>
                  <to>
                    <xdr:col>1</xdr:col>
                    <xdr:colOff>1047750</xdr:colOff>
                    <xdr:row>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2:X40"/>
  <sheetViews>
    <sheetView zoomScale="75" workbookViewId="0">
      <selection activeCell="G39" sqref="G39"/>
    </sheetView>
  </sheetViews>
  <sheetFormatPr defaultRowHeight="16.5" x14ac:dyDescent="0.25"/>
  <cols>
    <col min="13" max="13" width="13.5" bestFit="1" customWidth="1"/>
    <col min="17" max="17" width="13.5" bestFit="1" customWidth="1"/>
  </cols>
  <sheetData>
    <row r="2" spans="7:15" x14ac:dyDescent="0.25">
      <c r="H2" s="4"/>
      <c r="I2" s="4"/>
      <c r="J2" s="4"/>
      <c r="K2" s="4"/>
      <c r="L2" s="4"/>
      <c r="M2" s="4"/>
      <c r="N2" s="4"/>
      <c r="O2" s="4"/>
    </row>
    <row r="3" spans="7:15" x14ac:dyDescent="0.25">
      <c r="G3" s="2"/>
      <c r="H3" s="1"/>
      <c r="I3" s="1"/>
      <c r="J3" s="1"/>
      <c r="K3" s="1"/>
      <c r="L3" s="1"/>
      <c r="M3" s="1"/>
      <c r="N3" s="1"/>
      <c r="O3" s="1"/>
    </row>
    <row r="4" spans="7:15" x14ac:dyDescent="0.25">
      <c r="G4" s="2"/>
      <c r="H4" s="1"/>
      <c r="I4" s="1"/>
      <c r="J4" s="1"/>
      <c r="K4" s="1"/>
      <c r="L4" s="1"/>
      <c r="M4" s="1"/>
      <c r="N4" s="1"/>
      <c r="O4" s="1"/>
    </row>
    <row r="5" spans="7:15" x14ac:dyDescent="0.25">
      <c r="G5" s="2"/>
      <c r="H5" s="1"/>
      <c r="I5" s="1"/>
      <c r="J5" s="1"/>
      <c r="K5" s="1"/>
      <c r="L5" s="1"/>
      <c r="M5" s="1"/>
      <c r="N5" s="1"/>
      <c r="O5" s="1"/>
    </row>
    <row r="6" spans="7:15" x14ac:dyDescent="0.25">
      <c r="G6" s="2"/>
      <c r="H6" s="1"/>
      <c r="I6" s="1"/>
      <c r="J6" s="1"/>
      <c r="K6" s="1"/>
      <c r="L6" s="1"/>
      <c r="M6" s="1"/>
      <c r="N6" s="1"/>
      <c r="O6" s="1"/>
    </row>
    <row r="7" spans="7:15" x14ac:dyDescent="0.25">
      <c r="G7" s="2"/>
      <c r="H7" s="1"/>
      <c r="I7" s="1"/>
      <c r="J7" s="1"/>
      <c r="K7" s="1"/>
      <c r="L7" s="1"/>
      <c r="M7" s="1"/>
      <c r="N7" s="1"/>
      <c r="O7" s="1"/>
    </row>
    <row r="8" spans="7:15" x14ac:dyDescent="0.25">
      <c r="G8" s="2"/>
      <c r="H8" s="1"/>
      <c r="I8" s="1"/>
      <c r="J8" s="1"/>
      <c r="K8" s="1"/>
      <c r="L8" s="1"/>
      <c r="M8" s="1"/>
      <c r="N8" s="1"/>
      <c r="O8" s="1"/>
    </row>
    <row r="9" spans="7:15" x14ac:dyDescent="0.25">
      <c r="G9" s="2"/>
      <c r="H9" s="1"/>
      <c r="I9" s="1"/>
      <c r="J9" s="1"/>
      <c r="K9" s="1"/>
      <c r="L9" s="1"/>
      <c r="M9" s="1"/>
      <c r="N9" s="1"/>
      <c r="O9" s="1"/>
    </row>
    <row r="10" spans="7:15" x14ac:dyDescent="0.25">
      <c r="G10" s="2"/>
      <c r="H10" s="1"/>
      <c r="I10" s="1"/>
      <c r="J10" s="1"/>
      <c r="K10" s="1"/>
      <c r="L10" s="1"/>
      <c r="M10" s="1"/>
      <c r="N10" s="1"/>
      <c r="O10" s="1"/>
    </row>
    <row r="11" spans="7:15" x14ac:dyDescent="0.25">
      <c r="G11" s="2"/>
      <c r="H11" s="1"/>
      <c r="I11" s="1"/>
      <c r="J11" s="1"/>
      <c r="K11" s="1"/>
      <c r="L11" s="1"/>
      <c r="M11" s="1"/>
      <c r="N11" s="1"/>
      <c r="O11" s="1"/>
    </row>
    <row r="12" spans="7:15" x14ac:dyDescent="0.25">
      <c r="G12" s="2"/>
      <c r="H12" s="1"/>
      <c r="I12" s="1"/>
      <c r="J12" s="1"/>
      <c r="K12" s="1"/>
      <c r="L12" s="1"/>
      <c r="M12" s="1"/>
      <c r="N12" s="1"/>
      <c r="O12" s="1"/>
    </row>
    <row r="13" spans="7:15" x14ac:dyDescent="0.25">
      <c r="G13" s="2"/>
      <c r="H13" s="1"/>
      <c r="I13" s="1"/>
      <c r="J13" s="1"/>
      <c r="K13" s="1"/>
      <c r="L13" s="1"/>
      <c r="M13" s="1"/>
      <c r="N13" s="1"/>
      <c r="O13" s="1"/>
    </row>
    <row r="14" spans="7:15" x14ac:dyDescent="0.25">
      <c r="G14" s="2"/>
      <c r="H14" s="1"/>
      <c r="I14" s="1"/>
      <c r="J14" s="1"/>
      <c r="K14" s="1"/>
      <c r="L14" s="1"/>
      <c r="M14" s="1"/>
      <c r="N14" s="1"/>
      <c r="O14" s="1"/>
    </row>
    <row r="15" spans="7:15" x14ac:dyDescent="0.25">
      <c r="G15" s="2"/>
      <c r="H15" s="1"/>
      <c r="I15" s="1"/>
      <c r="J15" s="1"/>
      <c r="K15" s="1"/>
      <c r="L15" s="1"/>
      <c r="M15" s="1"/>
      <c r="N15" s="1"/>
      <c r="O15" s="1"/>
    </row>
    <row r="16" spans="7:15" x14ac:dyDescent="0.25">
      <c r="G16" s="2"/>
      <c r="H16" s="1"/>
      <c r="I16" s="1"/>
      <c r="J16" s="1"/>
      <c r="K16" s="1"/>
      <c r="L16" s="1"/>
      <c r="M16" s="1"/>
      <c r="N16" s="1"/>
      <c r="O16" s="1"/>
    </row>
    <row r="17" spans="7:24" x14ac:dyDescent="0.25">
      <c r="G17" s="2"/>
      <c r="H17" s="2"/>
      <c r="I17" s="2"/>
      <c r="J17" s="2"/>
      <c r="K17" s="2"/>
      <c r="L17" s="2"/>
      <c r="M17" s="2"/>
      <c r="N17" s="2"/>
      <c r="O17" s="2"/>
    </row>
    <row r="18" spans="7:24" x14ac:dyDescent="0.25">
      <c r="G18" s="2"/>
      <c r="H18" s="2"/>
      <c r="I18" s="2"/>
      <c r="J18" s="2"/>
      <c r="K18" s="2"/>
      <c r="L18" s="2"/>
      <c r="M18" s="2"/>
      <c r="N18" s="2"/>
      <c r="O18" s="2"/>
    </row>
    <row r="19" spans="7:24" x14ac:dyDescent="0.25">
      <c r="G19" s="2"/>
      <c r="H19" s="2"/>
      <c r="I19" s="2"/>
      <c r="J19" s="2"/>
      <c r="K19" s="2"/>
      <c r="L19" s="2"/>
      <c r="M19" s="2"/>
      <c r="N19" s="2"/>
      <c r="O19" s="2"/>
    </row>
    <row r="22" spans="7:24" x14ac:dyDescent="0.25"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7:24" x14ac:dyDescent="0.25"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7:24" x14ac:dyDescent="0.25"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7:24" x14ac:dyDescent="0.25">
      <c r="M25" s="1"/>
      <c r="N25" s="1"/>
      <c r="O25" s="2"/>
      <c r="P25" s="2"/>
      <c r="Q25" s="2"/>
      <c r="R25" s="3"/>
      <c r="S25" s="2"/>
      <c r="T25" s="2"/>
      <c r="U25" s="2"/>
      <c r="V25" s="2"/>
      <c r="W25" s="2"/>
      <c r="X25" s="2"/>
    </row>
    <row r="26" spans="7:24" x14ac:dyDescent="0.25"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7:24" x14ac:dyDescent="0.25"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7:24" x14ac:dyDescent="0.25"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7:24" x14ac:dyDescent="0.25"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7:24" x14ac:dyDescent="0.25"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7:24" x14ac:dyDescent="0.25"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7:24" x14ac:dyDescent="0.25"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3:24" x14ac:dyDescent="0.25"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3:24" x14ac:dyDescent="0.25"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3:24" x14ac:dyDescent="0.25"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3:24" x14ac:dyDescent="0.25"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3:24" x14ac:dyDescent="0.25"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3:24" x14ac:dyDescent="0.25"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3:24" x14ac:dyDescent="0.25"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3:24" x14ac:dyDescent="0.25"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S38"/>
  <sheetViews>
    <sheetView topLeftCell="AX1" zoomScaleNormal="100" workbookViewId="0">
      <selection activeCell="BL5" sqref="BL5:BL28"/>
    </sheetView>
  </sheetViews>
  <sheetFormatPr defaultRowHeight="16.5" x14ac:dyDescent="0.25"/>
  <cols>
    <col min="1" max="1" width="11.375" customWidth="1"/>
    <col min="2" max="2" width="9.125" bestFit="1" customWidth="1"/>
    <col min="5" max="5" width="9.5" bestFit="1" customWidth="1"/>
    <col min="8" max="110" width="4.625" customWidth="1"/>
  </cols>
  <sheetData>
    <row r="1" spans="1:97" ht="19.5" x14ac:dyDescent="0.25">
      <c r="A1" s="9" t="s">
        <v>6</v>
      </c>
      <c r="B1" s="10">
        <v>1</v>
      </c>
    </row>
    <row r="2" spans="1:97" ht="19.5" x14ac:dyDescent="0.25">
      <c r="A2" s="9" t="s">
        <v>121</v>
      </c>
      <c r="B2" s="10">
        <v>1</v>
      </c>
    </row>
    <row r="3" spans="1:97" ht="20.25" thickBot="1" x14ac:dyDescent="0.3">
      <c r="A3" s="9" t="s">
        <v>120</v>
      </c>
      <c r="B3" s="10">
        <v>3</v>
      </c>
    </row>
    <row r="4" spans="1:97" ht="20.25" thickBot="1" x14ac:dyDescent="0.3">
      <c r="A4" s="9" t="s">
        <v>119</v>
      </c>
      <c r="B4" s="10">
        <v>4</v>
      </c>
      <c r="E4" s="70" t="s">
        <v>11</v>
      </c>
      <c r="F4" s="71"/>
      <c r="G4" s="72"/>
      <c r="H4" s="63" t="s">
        <v>12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63" t="s">
        <v>13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5"/>
      <c r="AF4" s="63" t="s">
        <v>14</v>
      </c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5"/>
      <c r="AR4" s="63" t="s">
        <v>31</v>
      </c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5"/>
      <c r="BD4" s="50" t="s">
        <v>15</v>
      </c>
      <c r="BE4" s="51"/>
      <c r="BF4" s="51" t="s">
        <v>16</v>
      </c>
      <c r="BG4" s="52"/>
      <c r="BH4" s="50" t="s">
        <v>17</v>
      </c>
      <c r="BI4" s="51"/>
      <c r="BJ4" s="60" t="s">
        <v>18</v>
      </c>
      <c r="BK4" s="66"/>
      <c r="BL4" s="59"/>
      <c r="BM4" s="59" t="s">
        <v>19</v>
      </c>
      <c r="BN4" s="60"/>
      <c r="BO4" s="73" t="s">
        <v>20</v>
      </c>
      <c r="BP4" s="66"/>
      <c r="BQ4" s="66"/>
      <c r="BR4" s="74"/>
      <c r="BS4" s="59" t="s">
        <v>21</v>
      </c>
      <c r="BT4" s="51"/>
      <c r="BU4" s="51" t="s">
        <v>22</v>
      </c>
      <c r="BV4" s="52"/>
      <c r="BW4" s="53" t="s">
        <v>23</v>
      </c>
      <c r="BX4" s="54"/>
      <c r="BY4" s="54" t="s">
        <v>24</v>
      </c>
      <c r="BZ4" s="55"/>
      <c r="CA4" s="50" t="s">
        <v>25</v>
      </c>
      <c r="CB4" s="51"/>
      <c r="CC4" s="51" t="s">
        <v>26</v>
      </c>
      <c r="CD4" s="52"/>
      <c r="CE4" s="50" t="s">
        <v>27</v>
      </c>
      <c r="CF4" s="51"/>
      <c r="CG4" s="51" t="s">
        <v>28</v>
      </c>
      <c r="CH4" s="52"/>
      <c r="CI4" s="50" t="s">
        <v>29</v>
      </c>
      <c r="CJ4" s="51"/>
      <c r="CK4" s="51" t="s">
        <v>30</v>
      </c>
      <c r="CL4" s="52"/>
      <c r="CM4" s="77" t="s">
        <v>3</v>
      </c>
      <c r="CN4" s="78"/>
      <c r="CO4" s="78"/>
      <c r="CP4" s="78"/>
      <c r="CQ4" s="78"/>
      <c r="CR4" s="78"/>
      <c r="CS4" s="79"/>
    </row>
    <row r="5" spans="1:97" ht="19.5" x14ac:dyDescent="0.25">
      <c r="A5" s="9" t="s">
        <v>123</v>
      </c>
      <c r="B5" s="10">
        <v>5</v>
      </c>
      <c r="E5" s="67">
        <f>Sheet1!B3</f>
        <v>0</v>
      </c>
      <c r="F5" s="68"/>
      <c r="G5" s="69"/>
      <c r="H5" s="22" t="str">
        <f>MID(E5, 1, 1)</f>
        <v>0</v>
      </c>
      <c r="I5" s="21" t="str">
        <f>MID(E5, 2, 1)</f>
        <v/>
      </c>
      <c r="J5" s="21" t="str">
        <f>MID(E5,3,1)</f>
        <v/>
      </c>
      <c r="K5" s="21" t="str">
        <f>MID(E5, 4, 1)</f>
        <v/>
      </c>
      <c r="L5" s="21" t="str">
        <f>MID(E5, 5, 1)</f>
        <v/>
      </c>
      <c r="M5" s="21" t="str">
        <f>MID(E5, 6, 1)</f>
        <v/>
      </c>
      <c r="N5" s="21" t="str">
        <f>MID(E5, 7, 1)</f>
        <v/>
      </c>
      <c r="O5" s="21" t="str">
        <f>MID(E5, 8, 1)</f>
        <v/>
      </c>
      <c r="P5" s="21" t="str">
        <f>MID(E5, 9, 1)</f>
        <v/>
      </c>
      <c r="Q5" s="21" t="str">
        <f>MID(E5, 10, 1)</f>
        <v/>
      </c>
      <c r="R5" s="21" t="str">
        <f>MID(E5, 11, 1)</f>
        <v/>
      </c>
      <c r="S5" s="23" t="str">
        <f>MID(E5, 12, 1)</f>
        <v/>
      </c>
      <c r="T5" s="22">
        <f>VLOOKUP(H5, Sheet5!$A$2:$B$37, 2, FALSE)</f>
        <v>0</v>
      </c>
      <c r="U5" s="37" t="e">
        <f>VLOOKUP(I5, Sheet5!$A$2:$B$37, 2, FALSE)</f>
        <v>#N/A</v>
      </c>
      <c r="V5" s="37" t="e">
        <f>VLOOKUP(J5, Sheet5!$A$2:$B$37, 2, FALSE)</f>
        <v>#N/A</v>
      </c>
      <c r="W5" s="37" t="e">
        <f>VLOOKUP(K5, Sheet5!$A$2:$B$37, 2, FALSE)</f>
        <v>#N/A</v>
      </c>
      <c r="X5" s="37" t="e">
        <f>VLOOKUP(L5, Sheet5!$A$2:$B$37, 2, FALSE)</f>
        <v>#N/A</v>
      </c>
      <c r="Y5" s="37" t="e">
        <f>VLOOKUP(M5, Sheet5!$A$2:$B$37, 2, FALSE)</f>
        <v>#N/A</v>
      </c>
      <c r="Z5" s="37" t="e">
        <f>VLOOKUP(N5, Sheet5!$A$2:$B$37, 2, FALSE)</f>
        <v>#N/A</v>
      </c>
      <c r="AA5" s="37" t="e">
        <f>VLOOKUP(O5, Sheet5!$A$2:$B$37, 2, FALSE)</f>
        <v>#N/A</v>
      </c>
      <c r="AB5" s="37" t="e">
        <f>VLOOKUP(P5, Sheet5!$A$2:$B$37, 2, FALSE)</f>
        <v>#N/A</v>
      </c>
      <c r="AC5" s="37" t="e">
        <f>VLOOKUP(Q5, Sheet5!$A$2:$B$37, 2, FALSE)</f>
        <v>#N/A</v>
      </c>
      <c r="AD5" s="37" t="e">
        <f>VLOOKUP(R5, Sheet5!$A$2:$B$37, 2, FALSE)</f>
        <v>#N/A</v>
      </c>
      <c r="AE5" s="37" t="e">
        <f>VLOOKUP(S5, Sheet5!$A$2:$B$37, 2, FALSE)</f>
        <v>#N/A</v>
      </c>
      <c r="AF5" s="24" t="str">
        <f>DEC2BIN(T5,5)</f>
        <v>00000</v>
      </c>
      <c r="AG5" s="24" t="e">
        <f t="shared" ref="AG5:AQ5" si="0">DEC2BIN(U5,5)</f>
        <v>#N/A</v>
      </c>
      <c r="AH5" s="24" t="e">
        <f t="shared" si="0"/>
        <v>#N/A</v>
      </c>
      <c r="AI5" s="24" t="e">
        <f t="shared" si="0"/>
        <v>#N/A</v>
      </c>
      <c r="AJ5" s="24" t="e">
        <f t="shared" si="0"/>
        <v>#N/A</v>
      </c>
      <c r="AK5" s="24" t="e">
        <f t="shared" si="0"/>
        <v>#N/A</v>
      </c>
      <c r="AL5" s="24" t="e">
        <f t="shared" si="0"/>
        <v>#N/A</v>
      </c>
      <c r="AM5" s="24" t="e">
        <f t="shared" si="0"/>
        <v>#N/A</v>
      </c>
      <c r="AN5" s="24" t="e">
        <f t="shared" si="0"/>
        <v>#N/A</v>
      </c>
      <c r="AO5" s="24" t="e">
        <f t="shared" si="0"/>
        <v>#N/A</v>
      </c>
      <c r="AP5" s="24" t="e">
        <f t="shared" si="0"/>
        <v>#N/A</v>
      </c>
      <c r="AQ5" s="24" t="e">
        <f t="shared" si="0"/>
        <v>#N/A</v>
      </c>
      <c r="AR5" s="24" t="str">
        <f>MID(AF5,5,1)&amp;MID(AF5,4,1)&amp;MID(AF5,3,1)&amp;MID(AF5,2,1)&amp;MID(AF5,1,1)</f>
        <v>00000</v>
      </c>
      <c r="AS5" s="24" t="e">
        <f>MID(AG5,5,1)&amp;MID(AG5,4,1)&amp;MID(AG5,3,1)&amp;MID(AG5,2,1)&amp;MID(AG5,1,1)</f>
        <v>#N/A</v>
      </c>
      <c r="AT5" s="24" t="e">
        <f t="shared" ref="AT5:BC5" si="1">MID(AH5,5,1)&amp;MID(AH5,4,1)&amp;MID(AH5,3,1)&amp;MID(AH5,2,1)&amp;MID(AH5,1,1)</f>
        <v>#N/A</v>
      </c>
      <c r="AU5" s="24" t="e">
        <f t="shared" si="1"/>
        <v>#N/A</v>
      </c>
      <c r="AV5" s="24" t="e">
        <f t="shared" si="1"/>
        <v>#N/A</v>
      </c>
      <c r="AW5" s="24" t="e">
        <f t="shared" si="1"/>
        <v>#N/A</v>
      </c>
      <c r="AX5" s="24" t="e">
        <f t="shared" si="1"/>
        <v>#N/A</v>
      </c>
      <c r="AY5" s="24" t="e">
        <f t="shared" si="1"/>
        <v>#N/A</v>
      </c>
      <c r="AZ5" s="24" t="e">
        <f t="shared" si="1"/>
        <v>#N/A</v>
      </c>
      <c r="BA5" s="24" t="e">
        <f t="shared" si="1"/>
        <v>#N/A</v>
      </c>
      <c r="BB5" s="24" t="e">
        <f t="shared" si="1"/>
        <v>#N/A</v>
      </c>
      <c r="BC5" s="24" t="e">
        <f t="shared" si="1"/>
        <v>#N/A</v>
      </c>
      <c r="BD5" s="62" t="e">
        <f>AR5&amp;AS5&amp;MID(AT5,1,1)</f>
        <v>#N/A</v>
      </c>
      <c r="BE5" s="57"/>
      <c r="BF5" s="48" t="e">
        <f>(MID(BD5,1,1)*(2^0))+(MID(BD5,2,1)*(2^1))+(MID(BD5,3,1)*(2^2))+(MID(BD5,4,1)*(2^3))+(MID(BD5,5,1)*(2^4))+(MID(BD5,6,1)*(2^5))+(MID(BD5,7,1)*(2^6))+(MID(BD5,8,1)*(2^7))+(MID(BD5,9,1)*(2^8))+(MID(BD5,10,1)*(2^9))+(MID(BD5,11,1)*(2^10))</f>
        <v>#N/A</v>
      </c>
      <c r="BG5" s="49"/>
      <c r="BH5" s="47" t="e">
        <f>MID(AT5,2,3)</f>
        <v>#N/A</v>
      </c>
      <c r="BI5" s="48"/>
      <c r="BJ5" s="48" t="e">
        <f>(MID(BH5,1,1)*(2^0))+(MID(BH5,2,1)*(2^1))+(MID(BH5,3,1)*(2^2))</f>
        <v>#N/A</v>
      </c>
      <c r="BK5" s="61"/>
      <c r="BL5" s="35" t="e">
        <f>IF(BJ5=0,"CCA/SAE",IF(BJ5=1,"EN",IF(BJ5=2,"EN2",IF(BJ5=3,"IEC",IF(BJ5=4,"CCA/SAE",IF(BJ5=5,"DIN",IF(BJ5=6,"CA/MCA")))))))</f>
        <v>#N/A</v>
      </c>
      <c r="BM5" s="56" t="e">
        <f>MID(AT5,5,1)&amp;MID(AU5,2,4)&amp;MID(AV5,1,4)</f>
        <v>#N/A</v>
      </c>
      <c r="BN5" s="58"/>
      <c r="BO5" s="47" t="e">
        <f>(MID(BM5,1,1)*(2^0))+(MID(BM5,2,1)*(2^1))+(MID(BM5,3,1)*(2^2))+(MID(BM5,4,1)*(2^3))+(MID(BM5,5,1)*(2^4))+(MID(BM5,6,1)*(2^5))+(MID(BM5,7,1)*(2^6))+(MID(BM5,8,1)*(2^7))+(MID(BM5,9,1)*(2^8))</f>
        <v>#N/A</v>
      </c>
      <c r="BP5" s="48"/>
      <c r="BQ5" s="48" t="e">
        <f>BO5*10</f>
        <v>#N/A</v>
      </c>
      <c r="BR5" s="49"/>
      <c r="BS5" s="56" t="e">
        <f>MID(AU5,1,1)&amp;MID(AV5,5,1)&amp;MID(AW5,1,5)&amp;MID(AX5,1,2)</f>
        <v>#N/A</v>
      </c>
      <c r="BT5" s="57"/>
      <c r="BU5" s="48" t="e">
        <f>((MID(BS5,1,1)*(2^0))+(MID(BS5,2,1)*(2^1))+(MID(BS5,3,1)*(2^2))+(MID(BS5,4,1)*(2^3))+(MID(BS5,5,1)*(2^4))+(MID(BS5,6,1)*(2^5))+(MID(BS5,7,1)*(2^6))+(MID(BS5,8,1)*(2^7))+(MID(BS5,9,1)*(2^8)))*10</f>
        <v>#N/A</v>
      </c>
      <c r="BV5" s="49"/>
      <c r="BW5" s="47" t="e">
        <f>MID(AX5,3,5)&amp;MID(AY5,1,4)</f>
        <v>#N/A</v>
      </c>
      <c r="BX5" s="48"/>
      <c r="BY5" s="48" t="e">
        <f>(MID(BW5,1,1)*(2^0))+(MID(BW5,2,1)*(2^1))+(MID(BW5,3,1)*(2^2))+(MID(BW5,4,1)*(2^3))+(MID(BW5,5,1)*(2^4))+(MID(BW5,6,1)*(2^5))+(MID(BW5,7,1)*(2^6)) - 20</f>
        <v>#N/A</v>
      </c>
      <c r="BZ5" s="49"/>
      <c r="CA5" s="47" t="e">
        <f>MID(AY5,5,1)&amp;MID(AZ5,1,4)</f>
        <v>#N/A</v>
      </c>
      <c r="CB5" s="48"/>
      <c r="CC5" s="48" t="e">
        <f>(MID(CA5,1,1)*(2^0))+(MID(CA5,2,1)*(2^1))+(MID(CA5,3,1)*(2^2))+(MID(CA5,4,1)*(2^3))+(MID(CA5,5,1)*(2^4))</f>
        <v>#N/A</v>
      </c>
      <c r="CD5" s="49"/>
      <c r="CE5" s="47" t="e">
        <f>MID(AZ5,5,1)&amp;MID(BA5,1,3)</f>
        <v>#N/A</v>
      </c>
      <c r="CF5" s="48"/>
      <c r="CG5" s="48" t="e">
        <f>(MID(CE5,1,1)*(2^0))+(MID(CE5,2,1)*(2^1))+(MID(CE5,3,1)*(2^2))+(MID(CE5,4,1)*(2^3))</f>
        <v>#N/A</v>
      </c>
      <c r="CH5" s="49"/>
      <c r="CI5" s="47" t="e">
        <f>MID(BA5,4,2)&amp;MID(BB5,1,5)</f>
        <v>#N/A</v>
      </c>
      <c r="CJ5" s="48"/>
      <c r="CK5" s="48" t="e">
        <f>(MID(CI5,1,1)*(2^0))+(MID(CI5,2,1)*(2^1))+(MID(CI5,3,1)*(2^2))+(MID(CI5,4,1)*(2^3))+(MID(CI5,5,1)*(2^4))+(MID(CI5,6,1)*(2^5))+(MID(CI5,7,1)*(2^6)) + 2000</f>
        <v>#N/A</v>
      </c>
      <c r="CL5" s="49"/>
      <c r="CM5" s="80" t="e">
        <f>MID(BC5,1,3)</f>
        <v>#N/A</v>
      </c>
      <c r="CN5" s="81"/>
      <c r="CO5" s="48" t="e">
        <f>(MID(CM5,1,1)*(2^0))+(MID(CM5,2,1)*(2^1))+(MID(CM5,3,1)*(2^2))</f>
        <v>#N/A</v>
      </c>
      <c r="CP5" s="61"/>
      <c r="CQ5" s="58" t="e">
        <f>IF(CO5=0,E33,IF(CO5=1,E34,IF(CO5=2,E35,IF(CO5=3,E36,IF(CO5=4,E37,IF(CO5=5,E38))))))</f>
        <v>#N/A</v>
      </c>
      <c r="CR5" s="75"/>
      <c r="CS5" s="76"/>
    </row>
    <row r="6" spans="1:97" ht="19.5" x14ac:dyDescent="0.25">
      <c r="A6" s="9" t="s">
        <v>117</v>
      </c>
      <c r="B6" s="10">
        <v>6</v>
      </c>
      <c r="E6" s="67">
        <f>Sheet1!B4</f>
        <v>0</v>
      </c>
      <c r="F6" s="68"/>
      <c r="G6" s="69"/>
      <c r="H6" s="22" t="str">
        <f t="shared" ref="H6:H28" si="2">MID(E6, 1, 1)</f>
        <v>0</v>
      </c>
      <c r="I6" s="21" t="str">
        <f t="shared" ref="I6:I28" si="3">MID(E6, 2, 1)</f>
        <v/>
      </c>
      <c r="J6" s="21" t="str">
        <f t="shared" ref="J6:J28" si="4">MID(E6,3,1)</f>
        <v/>
      </c>
      <c r="K6" s="21" t="str">
        <f t="shared" ref="K6:K28" si="5">MID(E6, 4, 1)</f>
        <v/>
      </c>
      <c r="L6" s="21" t="str">
        <f t="shared" ref="L6:L28" si="6">MID(E6, 5, 1)</f>
        <v/>
      </c>
      <c r="M6" s="21" t="str">
        <f t="shared" ref="M6:M28" si="7">MID(E6, 6, 1)</f>
        <v/>
      </c>
      <c r="N6" s="21" t="str">
        <f t="shared" ref="N6:N28" si="8">MID(E6, 7, 1)</f>
        <v/>
      </c>
      <c r="O6" s="21" t="str">
        <f t="shared" ref="O6:O28" si="9">MID(E6, 8, 1)</f>
        <v/>
      </c>
      <c r="P6" s="21" t="str">
        <f t="shared" ref="P6:P28" si="10">MID(E6, 9, 1)</f>
        <v/>
      </c>
      <c r="Q6" s="21" t="str">
        <f t="shared" ref="Q6:Q28" si="11">MID(E6, 10, 1)</f>
        <v/>
      </c>
      <c r="R6" s="21" t="str">
        <f t="shared" ref="R6:R28" si="12">MID(E6, 11, 1)</f>
        <v/>
      </c>
      <c r="S6" s="23" t="str">
        <f t="shared" ref="S6:S28" si="13">MID(E6, 12, 1)</f>
        <v/>
      </c>
      <c r="T6" s="37">
        <f>VLOOKUP(H6, Sheet5!$A$2:$B$37, 2, FALSE)</f>
        <v>0</v>
      </c>
      <c r="U6" s="37" t="e">
        <f>VLOOKUP(I6, Sheet5!$A$2:$B$37, 2, FALSE)</f>
        <v>#N/A</v>
      </c>
      <c r="V6" s="37" t="e">
        <f>VLOOKUP(J6, Sheet5!$A$2:$B$37, 2, FALSE)</f>
        <v>#N/A</v>
      </c>
      <c r="W6" s="37" t="e">
        <f>VLOOKUP(K6, Sheet5!$A$2:$B$37, 2, FALSE)</f>
        <v>#N/A</v>
      </c>
      <c r="X6" s="37" t="e">
        <f>VLOOKUP(L6, Sheet5!$A$2:$B$37, 2, FALSE)</f>
        <v>#N/A</v>
      </c>
      <c r="Y6" s="37" t="e">
        <f>VLOOKUP(M6, Sheet5!$A$2:$B$37, 2, FALSE)</f>
        <v>#N/A</v>
      </c>
      <c r="Z6" s="37" t="e">
        <f>VLOOKUP(N6, Sheet5!$A$2:$B$37, 2, FALSE)</f>
        <v>#N/A</v>
      </c>
      <c r="AA6" s="37" t="e">
        <f>VLOOKUP(O6, Sheet5!$A$2:$B$37, 2, FALSE)</f>
        <v>#N/A</v>
      </c>
      <c r="AB6" s="37" t="e">
        <f>VLOOKUP(P6, Sheet5!$A$2:$B$37, 2, FALSE)</f>
        <v>#N/A</v>
      </c>
      <c r="AC6" s="37" t="e">
        <f>VLOOKUP(Q6, Sheet5!$A$2:$B$37, 2, FALSE)</f>
        <v>#N/A</v>
      </c>
      <c r="AD6" s="37" t="e">
        <f>VLOOKUP(R6, Sheet5!$A$2:$B$37, 2, FALSE)</f>
        <v>#N/A</v>
      </c>
      <c r="AE6" s="37" t="e">
        <f>VLOOKUP(S6, Sheet5!$A$2:$B$37, 2, FALSE)</f>
        <v>#N/A</v>
      </c>
      <c r="AF6" s="24" t="str">
        <f t="shared" ref="AF6:AF28" si="14">DEC2BIN(T6,5)</f>
        <v>00000</v>
      </c>
      <c r="AG6" s="24" t="e">
        <f t="shared" ref="AG6:AG28" si="15">DEC2BIN(U6,5)</f>
        <v>#N/A</v>
      </c>
      <c r="AH6" s="24" t="e">
        <f t="shared" ref="AH6:AH28" si="16">DEC2BIN(V6,5)</f>
        <v>#N/A</v>
      </c>
      <c r="AI6" s="24" t="e">
        <f t="shared" ref="AI6:AI28" si="17">DEC2BIN(W6,5)</f>
        <v>#N/A</v>
      </c>
      <c r="AJ6" s="24" t="e">
        <f t="shared" ref="AJ6:AJ28" si="18">DEC2BIN(X6,5)</f>
        <v>#N/A</v>
      </c>
      <c r="AK6" s="24" t="e">
        <f t="shared" ref="AK6:AK28" si="19">DEC2BIN(Y6,5)</f>
        <v>#N/A</v>
      </c>
      <c r="AL6" s="24" t="e">
        <f t="shared" ref="AL6:AL28" si="20">DEC2BIN(Z6,5)</f>
        <v>#N/A</v>
      </c>
      <c r="AM6" s="24" t="e">
        <f t="shared" ref="AM6:AM28" si="21">DEC2BIN(AA6,5)</f>
        <v>#N/A</v>
      </c>
      <c r="AN6" s="24" t="e">
        <f t="shared" ref="AN6:AN28" si="22">DEC2BIN(AB6,5)</f>
        <v>#N/A</v>
      </c>
      <c r="AO6" s="24" t="e">
        <f t="shared" ref="AO6:AO28" si="23">DEC2BIN(AC6,5)</f>
        <v>#N/A</v>
      </c>
      <c r="AP6" s="24" t="e">
        <f t="shared" ref="AP6:AP28" si="24">DEC2BIN(AD6,5)</f>
        <v>#N/A</v>
      </c>
      <c r="AQ6" s="24" t="e">
        <f t="shared" ref="AQ6:AQ28" si="25">DEC2BIN(AE6,5)</f>
        <v>#N/A</v>
      </c>
      <c r="AR6" s="24" t="str">
        <f t="shared" ref="AR6:AR28" si="26">MID(AF6,5,1)&amp;MID(AF6,4,1)&amp;MID(AF6,3,1)&amp;MID(AF6,2,1)&amp;MID(AF6,1,1)</f>
        <v>00000</v>
      </c>
      <c r="AS6" s="24" t="e">
        <f t="shared" ref="AS6:AS28" si="27">MID(AG6,5,1)&amp;MID(AG6,4,1)&amp;MID(AG6,3,1)&amp;MID(AG6,2,1)&amp;MID(AG6,1,1)</f>
        <v>#N/A</v>
      </c>
      <c r="AT6" s="24" t="e">
        <f t="shared" ref="AT6:AT28" si="28">MID(AH6,5,1)&amp;MID(AH6,4,1)&amp;MID(AH6,3,1)&amp;MID(AH6,2,1)&amp;MID(AH6,1,1)</f>
        <v>#N/A</v>
      </c>
      <c r="AU6" s="24" t="e">
        <f t="shared" ref="AU6:AU28" si="29">MID(AI6,5,1)&amp;MID(AI6,4,1)&amp;MID(AI6,3,1)&amp;MID(AI6,2,1)&amp;MID(AI6,1,1)</f>
        <v>#N/A</v>
      </c>
      <c r="AV6" s="24" t="e">
        <f t="shared" ref="AV6:AV28" si="30">MID(AJ6,5,1)&amp;MID(AJ6,4,1)&amp;MID(AJ6,3,1)&amp;MID(AJ6,2,1)&amp;MID(AJ6,1,1)</f>
        <v>#N/A</v>
      </c>
      <c r="AW6" s="24" t="e">
        <f t="shared" ref="AW6:AW28" si="31">MID(AK6,5,1)&amp;MID(AK6,4,1)&amp;MID(AK6,3,1)&amp;MID(AK6,2,1)&amp;MID(AK6,1,1)</f>
        <v>#N/A</v>
      </c>
      <c r="AX6" s="24" t="e">
        <f t="shared" ref="AX6:AX28" si="32">MID(AL6,5,1)&amp;MID(AL6,4,1)&amp;MID(AL6,3,1)&amp;MID(AL6,2,1)&amp;MID(AL6,1,1)</f>
        <v>#N/A</v>
      </c>
      <c r="AY6" s="24" t="e">
        <f t="shared" ref="AY6:AY28" si="33">MID(AM6,5,1)&amp;MID(AM6,4,1)&amp;MID(AM6,3,1)&amp;MID(AM6,2,1)&amp;MID(AM6,1,1)</f>
        <v>#N/A</v>
      </c>
      <c r="AZ6" s="24" t="e">
        <f t="shared" ref="AZ6:AZ28" si="34">MID(AN6,5,1)&amp;MID(AN6,4,1)&amp;MID(AN6,3,1)&amp;MID(AN6,2,1)&amp;MID(AN6,1,1)</f>
        <v>#N/A</v>
      </c>
      <c r="BA6" s="24" t="e">
        <f t="shared" ref="BA6:BA28" si="35">MID(AO6,5,1)&amp;MID(AO6,4,1)&amp;MID(AO6,3,1)&amp;MID(AO6,2,1)&amp;MID(AO6,1,1)</f>
        <v>#N/A</v>
      </c>
      <c r="BB6" s="24" t="e">
        <f t="shared" ref="BB6:BB28" si="36">MID(AP6,5,1)&amp;MID(AP6,4,1)&amp;MID(AP6,3,1)&amp;MID(AP6,2,1)&amp;MID(AP6,1,1)</f>
        <v>#N/A</v>
      </c>
      <c r="BC6" s="24" t="e">
        <f t="shared" ref="BC6:BC28" si="37">MID(AQ6,5,1)&amp;MID(AQ6,4,1)&amp;MID(AQ6,3,1)&amp;MID(AQ6,2,1)&amp;MID(AQ6,1,1)</f>
        <v>#N/A</v>
      </c>
      <c r="BD6" s="62" t="e">
        <f t="shared" ref="BD6:BD28" si="38">AR6&amp;AS6&amp;MID(AT6,1,1)</f>
        <v>#N/A</v>
      </c>
      <c r="BE6" s="57"/>
      <c r="BF6" s="48" t="e">
        <f t="shared" ref="BF6:BF28" si="39">(MID(BD6,1,1)*(2^0))+(MID(BD6,2,1)*(2^1))+(MID(BD6,3,1)*(2^2))+(MID(BD6,4,1)*(2^3))+(MID(BD6,5,1)*(2^4))+(MID(BD6,6,1)*(2^5))+(MID(BD6,7,1)*(2^6))+(MID(BD6,8,1)*(2^7))+(MID(BD6,9,1)*(2^8))+(MID(BD6,10,1)*(2^9))+(MID(BD6,11,1)*(2^10))</f>
        <v>#N/A</v>
      </c>
      <c r="BG6" s="49"/>
      <c r="BH6" s="47" t="e">
        <f t="shared" ref="BH6:BH28" si="40">MID(AT6,2,3)</f>
        <v>#N/A</v>
      </c>
      <c r="BI6" s="48"/>
      <c r="BJ6" s="48" t="e">
        <f t="shared" ref="BJ6:BJ28" si="41">(MID(BH6,1,1)*(2^0))+(MID(BH6,2,1)*(2^1))+(MID(BH6,3,1)*(2^2))</f>
        <v>#N/A</v>
      </c>
      <c r="BK6" s="61"/>
      <c r="BL6" s="39" t="e">
        <f t="shared" ref="BL6:BL28" si="42">IF(BJ6=0,"CCA/SAE",IF(BJ6=1,"EN",IF(BJ6=2,"EN2",IF(BJ6=3,"IEC",IF(BJ6=4,"CCA/SAE",IF(BJ6=5,"DIN",IF(BJ6=6,"CA/MCA")))))))</f>
        <v>#N/A</v>
      </c>
      <c r="BM6" s="56" t="e">
        <f t="shared" ref="BM6:BM28" si="43">MID(AT6,5,1)&amp;MID(AU6,2,4)&amp;MID(AV6,1,4)</f>
        <v>#N/A</v>
      </c>
      <c r="BN6" s="58"/>
      <c r="BO6" s="47" t="e">
        <f t="shared" ref="BO6:BO28" si="44">(MID(BM6,1,1)*(2^0))+(MID(BM6,2,1)*(2^1))+(MID(BM6,3,1)*(2^2))+(MID(BM6,4,1)*(2^3))+(MID(BM6,5,1)*(2^4))+(MID(BM6,6,1)*(2^5))+(MID(BM6,7,1)*(2^6))+(MID(BM6,8,1)*(2^7))+(MID(BM6,9,1)*(2^8))</f>
        <v>#N/A</v>
      </c>
      <c r="BP6" s="48"/>
      <c r="BQ6" s="48" t="e">
        <f t="shared" ref="BQ6:BQ28" si="45">BO6*10</f>
        <v>#N/A</v>
      </c>
      <c r="BR6" s="49"/>
      <c r="BS6" s="56" t="e">
        <f>MID(AU6,1,1)&amp;MID(AV6,5,1)&amp;MID(AW6,1,5)&amp;MID(AX6,1,2)</f>
        <v>#N/A</v>
      </c>
      <c r="BT6" s="57"/>
      <c r="BU6" s="48" t="e">
        <f t="shared" ref="BU6:BU28" si="46">((MID(BS6,1,1)*(2^0))+(MID(BS6,2,1)*(2^1))+(MID(BS6,3,1)*(2^2))+(MID(BS6,4,1)*(2^3))+(MID(BS6,5,1)*(2^4))+(MID(BS6,6,1)*(2^5))+(MID(BS6,7,1)*(2^6))+(MID(BS6,8,1)*(2^7))+(MID(BS6,9,1)*(2^8)))*10</f>
        <v>#N/A</v>
      </c>
      <c r="BV6" s="49"/>
      <c r="BW6" s="47" t="e">
        <f t="shared" ref="BW6:BW28" si="47">MID(AX6,3,5)&amp;MID(AY6,1,4)</f>
        <v>#N/A</v>
      </c>
      <c r="BX6" s="48"/>
      <c r="BY6" s="48" t="e">
        <f t="shared" ref="BY6:BY28" si="48">(MID(BW6,1,1)*(2^0))+(MID(BW6,2,1)*(2^1))+(MID(BW6,3,1)*(2^2))+(MID(BW6,4,1)*(2^3))+(MID(BW6,5,1)*(2^4))+(MID(BW6,6,1)*(2^5))+(MID(BW6,7,1)*(2^6)) - 20</f>
        <v>#N/A</v>
      </c>
      <c r="BZ6" s="49"/>
      <c r="CA6" s="47" t="e">
        <f t="shared" ref="CA6:CA27" si="49">MID(AY6,5,1)&amp;MID(AZ6,1,4)</f>
        <v>#N/A</v>
      </c>
      <c r="CB6" s="48"/>
      <c r="CC6" s="48" t="e">
        <f t="shared" ref="CC6:CC27" si="50">(MID(CA6,1,1)*(2^0))+(MID(CA6,2,1)*(2^1))+(MID(CA6,3,1)*(2^2))+(MID(CA6,4,1)*(2^3))+(MID(CA6,5,1)*(2^4))</f>
        <v>#N/A</v>
      </c>
      <c r="CD6" s="49"/>
      <c r="CE6" s="47" t="e">
        <f t="shared" ref="CE6:CE28" si="51">MID(AZ6,5,1)&amp;MID(BA6,1,3)</f>
        <v>#N/A</v>
      </c>
      <c r="CF6" s="48"/>
      <c r="CG6" s="48" t="e">
        <f t="shared" ref="CG6:CG28" si="52">(MID(CE6,1,1)*(2^0))+(MID(CE6,2,1)*(2^1))+(MID(CE6,3,1)*(2^2))+(MID(CE6,4,1)*(2^3))</f>
        <v>#N/A</v>
      </c>
      <c r="CH6" s="49"/>
      <c r="CI6" s="47" t="e">
        <f t="shared" ref="CI6:CI28" si="53">MID(BA6,4,2)&amp;MID(BB6,1,5)</f>
        <v>#N/A</v>
      </c>
      <c r="CJ6" s="48"/>
      <c r="CK6" s="48" t="e">
        <f t="shared" ref="CK6:CK28" si="54">(MID(CI6,1,1)*(2^0))+(MID(CI6,2,1)*(2^1))+(MID(CI6,3,1)*(2^2))+(MID(CI6,4,1)*(2^3))+(MID(CI6,5,1)*(2^4))+(MID(CI6,6,1)*(2^5))+(MID(CI6,7,1)*(2^6)) + 2000</f>
        <v>#N/A</v>
      </c>
      <c r="CL6" s="49"/>
      <c r="CM6" s="80" t="e">
        <f t="shared" ref="CM6:CM28" si="55">MID(BC6,1,3)</f>
        <v>#N/A</v>
      </c>
      <c r="CN6" s="81"/>
      <c r="CO6" s="48" t="e">
        <f t="shared" ref="CO6:CO28" si="56">(MID(CM6,1,1)*(2^0))+(MID(CM6,2,1)*(2^1))+(MID(CM6,3,1)*(2^2))</f>
        <v>#N/A</v>
      </c>
      <c r="CP6" s="61"/>
      <c r="CQ6" s="58" t="e">
        <f>IF(CO6=0,E33,IF(CO6=1,E34,IF(CO6=2,E35,IF(CO6=3,E36,IF(CO6=4,E37,IF(CO6=5,E38))))))</f>
        <v>#N/A</v>
      </c>
      <c r="CR6" s="75"/>
      <c r="CS6" s="76"/>
    </row>
    <row r="7" spans="1:97" ht="19.5" x14ac:dyDescent="0.25">
      <c r="A7" s="9" t="s">
        <v>50</v>
      </c>
      <c r="B7" s="10"/>
      <c r="E7" s="67">
        <f>Sheet1!B5</f>
        <v>0</v>
      </c>
      <c r="F7" s="68"/>
      <c r="G7" s="69"/>
      <c r="H7" s="22" t="str">
        <f t="shared" si="2"/>
        <v>0</v>
      </c>
      <c r="I7" s="21" t="str">
        <f t="shared" si="3"/>
        <v/>
      </c>
      <c r="J7" s="21" t="str">
        <f t="shared" si="4"/>
        <v/>
      </c>
      <c r="K7" s="21" t="str">
        <f t="shared" si="5"/>
        <v/>
      </c>
      <c r="L7" s="21" t="str">
        <f t="shared" si="6"/>
        <v/>
      </c>
      <c r="M7" s="21" t="str">
        <f t="shared" si="7"/>
        <v/>
      </c>
      <c r="N7" s="21" t="str">
        <f t="shared" si="8"/>
        <v/>
      </c>
      <c r="O7" s="21" t="str">
        <f t="shared" si="9"/>
        <v/>
      </c>
      <c r="P7" s="21" t="str">
        <f t="shared" si="10"/>
        <v/>
      </c>
      <c r="Q7" s="21" t="str">
        <f t="shared" si="11"/>
        <v/>
      </c>
      <c r="R7" s="21" t="str">
        <f t="shared" si="12"/>
        <v/>
      </c>
      <c r="S7" s="23" t="str">
        <f t="shared" si="13"/>
        <v/>
      </c>
      <c r="T7" s="37">
        <f>VLOOKUP(H7, Sheet5!$A$2:$B$37, 2, FALSE)</f>
        <v>0</v>
      </c>
      <c r="U7" s="37" t="e">
        <f>VLOOKUP(I7, Sheet5!$A$2:$B$37, 2, FALSE)</f>
        <v>#N/A</v>
      </c>
      <c r="V7" s="37" t="e">
        <f>VLOOKUP(J7, Sheet5!$A$2:$B$37, 2, FALSE)</f>
        <v>#N/A</v>
      </c>
      <c r="W7" s="37" t="e">
        <f>VLOOKUP(K7, Sheet5!$A$2:$B$37, 2, FALSE)</f>
        <v>#N/A</v>
      </c>
      <c r="X7" s="37" t="e">
        <f>VLOOKUP(L7, Sheet5!$A$2:$B$37, 2, FALSE)</f>
        <v>#N/A</v>
      </c>
      <c r="Y7" s="37" t="e">
        <f>VLOOKUP(M7, Sheet5!$A$2:$B$37, 2, FALSE)</f>
        <v>#N/A</v>
      </c>
      <c r="Z7" s="37" t="e">
        <f>VLOOKUP(N7, Sheet5!$A$2:$B$37, 2, FALSE)</f>
        <v>#N/A</v>
      </c>
      <c r="AA7" s="37" t="e">
        <f>VLOOKUP(O7, Sheet5!$A$2:$B$37, 2, FALSE)</f>
        <v>#N/A</v>
      </c>
      <c r="AB7" s="37" t="e">
        <f>VLOOKUP(P7, Sheet5!$A$2:$B$37, 2, FALSE)</f>
        <v>#N/A</v>
      </c>
      <c r="AC7" s="37" t="e">
        <f>VLOOKUP(Q7, Sheet5!$A$2:$B$37, 2, FALSE)</f>
        <v>#N/A</v>
      </c>
      <c r="AD7" s="37" t="e">
        <f>VLOOKUP(R7, Sheet5!$A$2:$B$37, 2, FALSE)</f>
        <v>#N/A</v>
      </c>
      <c r="AE7" s="37" t="e">
        <f>VLOOKUP(S7, Sheet5!$A$2:$B$37, 2, FALSE)</f>
        <v>#N/A</v>
      </c>
      <c r="AF7" s="24" t="str">
        <f t="shared" si="14"/>
        <v>00000</v>
      </c>
      <c r="AG7" s="24" t="e">
        <f t="shared" si="15"/>
        <v>#N/A</v>
      </c>
      <c r="AH7" s="24" t="e">
        <f t="shared" si="16"/>
        <v>#N/A</v>
      </c>
      <c r="AI7" s="24" t="e">
        <f t="shared" si="17"/>
        <v>#N/A</v>
      </c>
      <c r="AJ7" s="24" t="e">
        <f t="shared" si="18"/>
        <v>#N/A</v>
      </c>
      <c r="AK7" s="24" t="e">
        <f t="shared" si="19"/>
        <v>#N/A</v>
      </c>
      <c r="AL7" s="24" t="e">
        <f t="shared" si="20"/>
        <v>#N/A</v>
      </c>
      <c r="AM7" s="24" t="e">
        <f t="shared" si="21"/>
        <v>#N/A</v>
      </c>
      <c r="AN7" s="24" t="e">
        <f t="shared" si="22"/>
        <v>#N/A</v>
      </c>
      <c r="AO7" s="24" t="e">
        <f t="shared" si="23"/>
        <v>#N/A</v>
      </c>
      <c r="AP7" s="24" t="e">
        <f t="shared" si="24"/>
        <v>#N/A</v>
      </c>
      <c r="AQ7" s="24" t="e">
        <f t="shared" si="25"/>
        <v>#N/A</v>
      </c>
      <c r="AR7" s="24" t="str">
        <f t="shared" si="26"/>
        <v>00000</v>
      </c>
      <c r="AS7" s="24" t="e">
        <f t="shared" si="27"/>
        <v>#N/A</v>
      </c>
      <c r="AT7" s="24" t="e">
        <f t="shared" si="28"/>
        <v>#N/A</v>
      </c>
      <c r="AU7" s="24" t="e">
        <f t="shared" si="29"/>
        <v>#N/A</v>
      </c>
      <c r="AV7" s="24" t="e">
        <f t="shared" si="30"/>
        <v>#N/A</v>
      </c>
      <c r="AW7" s="24" t="e">
        <f t="shared" si="31"/>
        <v>#N/A</v>
      </c>
      <c r="AX7" s="24" t="e">
        <f t="shared" si="32"/>
        <v>#N/A</v>
      </c>
      <c r="AY7" s="24" t="e">
        <f t="shared" si="33"/>
        <v>#N/A</v>
      </c>
      <c r="AZ7" s="24" t="e">
        <f t="shared" si="34"/>
        <v>#N/A</v>
      </c>
      <c r="BA7" s="24" t="e">
        <f t="shared" si="35"/>
        <v>#N/A</v>
      </c>
      <c r="BB7" s="24" t="e">
        <f t="shared" si="36"/>
        <v>#N/A</v>
      </c>
      <c r="BC7" s="24" t="e">
        <f t="shared" si="37"/>
        <v>#N/A</v>
      </c>
      <c r="BD7" s="62" t="e">
        <f t="shared" si="38"/>
        <v>#N/A</v>
      </c>
      <c r="BE7" s="57"/>
      <c r="BF7" s="48" t="e">
        <f t="shared" si="39"/>
        <v>#N/A</v>
      </c>
      <c r="BG7" s="49"/>
      <c r="BH7" s="47" t="e">
        <f t="shared" si="40"/>
        <v>#N/A</v>
      </c>
      <c r="BI7" s="48"/>
      <c r="BJ7" s="48" t="e">
        <f t="shared" si="41"/>
        <v>#N/A</v>
      </c>
      <c r="BK7" s="61"/>
      <c r="BL7" s="39" t="e">
        <f t="shared" si="42"/>
        <v>#N/A</v>
      </c>
      <c r="BM7" s="56" t="e">
        <f t="shared" si="43"/>
        <v>#N/A</v>
      </c>
      <c r="BN7" s="58"/>
      <c r="BO7" s="47" t="e">
        <f t="shared" si="44"/>
        <v>#N/A</v>
      </c>
      <c r="BP7" s="48"/>
      <c r="BQ7" s="48" t="e">
        <f t="shared" si="45"/>
        <v>#N/A</v>
      </c>
      <c r="BR7" s="49"/>
      <c r="BS7" s="56" t="e">
        <f t="shared" ref="BS7:BS28" si="57">MID(AU7,1,1)&amp;MID(AV7,5,1)&amp;MID(AW7,1,5)&amp;MID(AX7,1,2)</f>
        <v>#N/A</v>
      </c>
      <c r="BT7" s="57"/>
      <c r="BU7" s="48" t="e">
        <f t="shared" si="46"/>
        <v>#N/A</v>
      </c>
      <c r="BV7" s="49"/>
      <c r="BW7" s="47" t="e">
        <f t="shared" si="47"/>
        <v>#N/A</v>
      </c>
      <c r="BX7" s="48"/>
      <c r="BY7" s="48" t="e">
        <f t="shared" si="48"/>
        <v>#N/A</v>
      </c>
      <c r="BZ7" s="49"/>
      <c r="CA7" s="47" t="e">
        <f t="shared" si="49"/>
        <v>#N/A</v>
      </c>
      <c r="CB7" s="48"/>
      <c r="CC7" s="48" t="e">
        <f t="shared" si="50"/>
        <v>#N/A</v>
      </c>
      <c r="CD7" s="49"/>
      <c r="CE7" s="47" t="e">
        <f t="shared" si="51"/>
        <v>#N/A</v>
      </c>
      <c r="CF7" s="48"/>
      <c r="CG7" s="48" t="e">
        <f t="shared" si="52"/>
        <v>#N/A</v>
      </c>
      <c r="CH7" s="49"/>
      <c r="CI7" s="47" t="e">
        <f t="shared" si="53"/>
        <v>#N/A</v>
      </c>
      <c r="CJ7" s="48"/>
      <c r="CK7" s="48" t="e">
        <f t="shared" si="54"/>
        <v>#N/A</v>
      </c>
      <c r="CL7" s="49"/>
      <c r="CM7" s="80" t="e">
        <f t="shared" si="55"/>
        <v>#N/A</v>
      </c>
      <c r="CN7" s="81"/>
      <c r="CO7" s="48" t="e">
        <f t="shared" si="56"/>
        <v>#N/A</v>
      </c>
      <c r="CP7" s="61"/>
      <c r="CQ7" s="58" t="e">
        <f>IF(CO7=0,E33,IF(CO7=1,E34,IF(CO7=2,E35,IF(CO7=3,E36,IF(CO7=4,E37,IF(CO7=5,E38))))))</f>
        <v>#N/A</v>
      </c>
      <c r="CR7" s="75"/>
      <c r="CS7" s="76"/>
    </row>
    <row r="8" spans="1:97" ht="19.5" x14ac:dyDescent="0.25">
      <c r="A8" s="9" t="s">
        <v>51</v>
      </c>
      <c r="B8" s="8"/>
      <c r="E8" s="67">
        <f>Sheet1!B6</f>
        <v>0</v>
      </c>
      <c r="F8" s="68"/>
      <c r="G8" s="69"/>
      <c r="H8" s="22" t="str">
        <f t="shared" si="2"/>
        <v>0</v>
      </c>
      <c r="I8" s="21" t="str">
        <f t="shared" si="3"/>
        <v/>
      </c>
      <c r="J8" s="21" t="str">
        <f t="shared" si="4"/>
        <v/>
      </c>
      <c r="K8" s="21" t="str">
        <f t="shared" si="5"/>
        <v/>
      </c>
      <c r="L8" s="21" t="str">
        <f t="shared" si="6"/>
        <v/>
      </c>
      <c r="M8" s="21" t="str">
        <f t="shared" si="7"/>
        <v/>
      </c>
      <c r="N8" s="21" t="str">
        <f t="shared" si="8"/>
        <v/>
      </c>
      <c r="O8" s="21" t="str">
        <f t="shared" si="9"/>
        <v/>
      </c>
      <c r="P8" s="21" t="str">
        <f t="shared" si="10"/>
        <v/>
      </c>
      <c r="Q8" s="21" t="str">
        <f t="shared" si="11"/>
        <v/>
      </c>
      <c r="R8" s="21" t="str">
        <f t="shared" si="12"/>
        <v/>
      </c>
      <c r="S8" s="23" t="str">
        <f t="shared" si="13"/>
        <v/>
      </c>
      <c r="T8" s="37">
        <f>VLOOKUP(H8, Sheet5!$A$2:$B$37, 2, FALSE)</f>
        <v>0</v>
      </c>
      <c r="U8" s="37" t="e">
        <f>VLOOKUP(I8, Sheet5!$A$2:$B$37, 2, FALSE)</f>
        <v>#N/A</v>
      </c>
      <c r="V8" s="37" t="e">
        <f>VLOOKUP(J8, Sheet5!$A$2:$B$37, 2, FALSE)</f>
        <v>#N/A</v>
      </c>
      <c r="W8" s="37" t="e">
        <f>VLOOKUP(K8, Sheet5!$A$2:$B$37, 2, FALSE)</f>
        <v>#N/A</v>
      </c>
      <c r="X8" s="37" t="e">
        <f>VLOOKUP(L8, Sheet5!$A$2:$B$37, 2, FALSE)</f>
        <v>#N/A</v>
      </c>
      <c r="Y8" s="37" t="e">
        <f>VLOOKUP(M8, Sheet5!$A$2:$B$37, 2, FALSE)</f>
        <v>#N/A</v>
      </c>
      <c r="Z8" s="37" t="e">
        <f>VLOOKUP(N8, Sheet5!$A$2:$B$37, 2, FALSE)</f>
        <v>#N/A</v>
      </c>
      <c r="AA8" s="37" t="e">
        <f>VLOOKUP(O8, Sheet5!$A$2:$B$37, 2, FALSE)</f>
        <v>#N/A</v>
      </c>
      <c r="AB8" s="37" t="e">
        <f>VLOOKUP(P8, Sheet5!$A$2:$B$37, 2, FALSE)</f>
        <v>#N/A</v>
      </c>
      <c r="AC8" s="37" t="e">
        <f>VLOOKUP(Q8, Sheet5!$A$2:$B$37, 2, FALSE)</f>
        <v>#N/A</v>
      </c>
      <c r="AD8" s="37" t="e">
        <f>VLOOKUP(R8, Sheet5!$A$2:$B$37, 2, FALSE)</f>
        <v>#N/A</v>
      </c>
      <c r="AE8" s="37" t="e">
        <f>VLOOKUP(S8, Sheet5!$A$2:$B$37, 2, FALSE)</f>
        <v>#N/A</v>
      </c>
      <c r="AF8" s="24" t="str">
        <f t="shared" si="14"/>
        <v>00000</v>
      </c>
      <c r="AG8" s="24" t="e">
        <f t="shared" si="15"/>
        <v>#N/A</v>
      </c>
      <c r="AH8" s="24" t="e">
        <f t="shared" si="16"/>
        <v>#N/A</v>
      </c>
      <c r="AI8" s="24" t="e">
        <f t="shared" si="17"/>
        <v>#N/A</v>
      </c>
      <c r="AJ8" s="24" t="e">
        <f t="shared" si="18"/>
        <v>#N/A</v>
      </c>
      <c r="AK8" s="24" t="e">
        <f t="shared" si="19"/>
        <v>#N/A</v>
      </c>
      <c r="AL8" s="24" t="e">
        <f t="shared" si="20"/>
        <v>#N/A</v>
      </c>
      <c r="AM8" s="24" t="e">
        <f t="shared" si="21"/>
        <v>#N/A</v>
      </c>
      <c r="AN8" s="24" t="e">
        <f t="shared" si="22"/>
        <v>#N/A</v>
      </c>
      <c r="AO8" s="24" t="e">
        <f t="shared" si="23"/>
        <v>#N/A</v>
      </c>
      <c r="AP8" s="24" t="e">
        <f t="shared" si="24"/>
        <v>#N/A</v>
      </c>
      <c r="AQ8" s="24" t="e">
        <f t="shared" si="25"/>
        <v>#N/A</v>
      </c>
      <c r="AR8" s="24" t="str">
        <f t="shared" si="26"/>
        <v>00000</v>
      </c>
      <c r="AS8" s="24" t="e">
        <f t="shared" si="27"/>
        <v>#N/A</v>
      </c>
      <c r="AT8" s="24" t="e">
        <f t="shared" si="28"/>
        <v>#N/A</v>
      </c>
      <c r="AU8" s="24" t="e">
        <f t="shared" si="29"/>
        <v>#N/A</v>
      </c>
      <c r="AV8" s="24" t="e">
        <f t="shared" si="30"/>
        <v>#N/A</v>
      </c>
      <c r="AW8" s="24" t="e">
        <f t="shared" si="31"/>
        <v>#N/A</v>
      </c>
      <c r="AX8" s="24" t="e">
        <f t="shared" si="32"/>
        <v>#N/A</v>
      </c>
      <c r="AY8" s="24" t="e">
        <f t="shared" si="33"/>
        <v>#N/A</v>
      </c>
      <c r="AZ8" s="24" t="e">
        <f t="shared" si="34"/>
        <v>#N/A</v>
      </c>
      <c r="BA8" s="24" t="e">
        <f t="shared" si="35"/>
        <v>#N/A</v>
      </c>
      <c r="BB8" s="24" t="e">
        <f t="shared" si="36"/>
        <v>#N/A</v>
      </c>
      <c r="BC8" s="24" t="e">
        <f t="shared" si="37"/>
        <v>#N/A</v>
      </c>
      <c r="BD8" s="62" t="e">
        <f t="shared" si="38"/>
        <v>#N/A</v>
      </c>
      <c r="BE8" s="57"/>
      <c r="BF8" s="48" t="e">
        <f t="shared" si="39"/>
        <v>#N/A</v>
      </c>
      <c r="BG8" s="49"/>
      <c r="BH8" s="47" t="e">
        <f t="shared" si="40"/>
        <v>#N/A</v>
      </c>
      <c r="BI8" s="48"/>
      <c r="BJ8" s="48" t="e">
        <f t="shared" si="41"/>
        <v>#N/A</v>
      </c>
      <c r="BK8" s="61"/>
      <c r="BL8" s="39" t="e">
        <f t="shared" si="42"/>
        <v>#N/A</v>
      </c>
      <c r="BM8" s="56" t="e">
        <f t="shared" si="43"/>
        <v>#N/A</v>
      </c>
      <c r="BN8" s="58"/>
      <c r="BO8" s="47" t="e">
        <f t="shared" si="44"/>
        <v>#N/A</v>
      </c>
      <c r="BP8" s="48"/>
      <c r="BQ8" s="48" t="e">
        <f t="shared" si="45"/>
        <v>#N/A</v>
      </c>
      <c r="BR8" s="49"/>
      <c r="BS8" s="56" t="e">
        <f t="shared" si="57"/>
        <v>#N/A</v>
      </c>
      <c r="BT8" s="57"/>
      <c r="BU8" s="48" t="e">
        <f t="shared" si="46"/>
        <v>#N/A</v>
      </c>
      <c r="BV8" s="49"/>
      <c r="BW8" s="47" t="e">
        <f t="shared" si="47"/>
        <v>#N/A</v>
      </c>
      <c r="BX8" s="48"/>
      <c r="BY8" s="48" t="e">
        <f t="shared" si="48"/>
        <v>#N/A</v>
      </c>
      <c r="BZ8" s="49"/>
      <c r="CA8" s="47" t="e">
        <f t="shared" si="49"/>
        <v>#N/A</v>
      </c>
      <c r="CB8" s="48"/>
      <c r="CC8" s="48" t="e">
        <f t="shared" si="50"/>
        <v>#N/A</v>
      </c>
      <c r="CD8" s="49"/>
      <c r="CE8" s="47" t="e">
        <f t="shared" si="51"/>
        <v>#N/A</v>
      </c>
      <c r="CF8" s="48"/>
      <c r="CG8" s="48" t="e">
        <f t="shared" si="52"/>
        <v>#N/A</v>
      </c>
      <c r="CH8" s="49"/>
      <c r="CI8" s="47" t="e">
        <f t="shared" si="53"/>
        <v>#N/A</v>
      </c>
      <c r="CJ8" s="48"/>
      <c r="CK8" s="48" t="e">
        <f t="shared" si="54"/>
        <v>#N/A</v>
      </c>
      <c r="CL8" s="49"/>
      <c r="CM8" s="80" t="e">
        <f t="shared" si="55"/>
        <v>#N/A</v>
      </c>
      <c r="CN8" s="81"/>
      <c r="CO8" s="48" t="e">
        <f t="shared" si="56"/>
        <v>#N/A</v>
      </c>
      <c r="CP8" s="61"/>
      <c r="CQ8" s="58" t="e">
        <f>IF(CO8=0,E33,IF(CO8=1,E34,IF(CO8=2,E35,IF(CO8=3,E36,IF(CO8=4,E37,IF(CO8=5,E38))))))</f>
        <v>#N/A</v>
      </c>
      <c r="CR8" s="75"/>
      <c r="CS8" s="76"/>
    </row>
    <row r="9" spans="1:97" ht="18.75" x14ac:dyDescent="0.25">
      <c r="A9" s="9"/>
      <c r="B9" s="8"/>
      <c r="E9" s="67">
        <f>Sheet1!B7</f>
        <v>0</v>
      </c>
      <c r="F9" s="68"/>
      <c r="G9" s="69"/>
      <c r="H9" s="22" t="str">
        <f t="shared" si="2"/>
        <v>0</v>
      </c>
      <c r="I9" s="21" t="str">
        <f t="shared" si="3"/>
        <v/>
      </c>
      <c r="J9" s="21" t="str">
        <f t="shared" si="4"/>
        <v/>
      </c>
      <c r="K9" s="21" t="str">
        <f t="shared" si="5"/>
        <v/>
      </c>
      <c r="L9" s="21" t="str">
        <f t="shared" si="6"/>
        <v/>
      </c>
      <c r="M9" s="21" t="str">
        <f t="shared" si="7"/>
        <v/>
      </c>
      <c r="N9" s="21" t="str">
        <f t="shared" si="8"/>
        <v/>
      </c>
      <c r="O9" s="21" t="str">
        <f t="shared" si="9"/>
        <v/>
      </c>
      <c r="P9" s="21" t="str">
        <f t="shared" si="10"/>
        <v/>
      </c>
      <c r="Q9" s="21" t="str">
        <f t="shared" si="11"/>
        <v/>
      </c>
      <c r="R9" s="21" t="str">
        <f t="shared" si="12"/>
        <v/>
      </c>
      <c r="S9" s="23" t="str">
        <f t="shared" si="13"/>
        <v/>
      </c>
      <c r="T9" s="37">
        <f>VLOOKUP(H9, Sheet5!$A$2:$B$37, 2, FALSE)</f>
        <v>0</v>
      </c>
      <c r="U9" s="37" t="e">
        <f>VLOOKUP(I9, Sheet5!$A$2:$B$37, 2, FALSE)</f>
        <v>#N/A</v>
      </c>
      <c r="V9" s="37" t="e">
        <f>VLOOKUP(J9, Sheet5!$A$2:$B$37, 2, FALSE)</f>
        <v>#N/A</v>
      </c>
      <c r="W9" s="37" t="e">
        <f>VLOOKUP(K9, Sheet5!$A$2:$B$37, 2, FALSE)</f>
        <v>#N/A</v>
      </c>
      <c r="X9" s="37" t="e">
        <f>VLOOKUP(L9, Sheet5!$A$2:$B$37, 2, FALSE)</f>
        <v>#N/A</v>
      </c>
      <c r="Y9" s="37" t="e">
        <f>VLOOKUP(M9, Sheet5!$A$2:$B$37, 2, FALSE)</f>
        <v>#N/A</v>
      </c>
      <c r="Z9" s="37" t="e">
        <f>VLOOKUP(N9, Sheet5!$A$2:$B$37, 2, FALSE)</f>
        <v>#N/A</v>
      </c>
      <c r="AA9" s="37" t="e">
        <f>VLOOKUP(O9, Sheet5!$A$2:$B$37, 2, FALSE)</f>
        <v>#N/A</v>
      </c>
      <c r="AB9" s="37" t="e">
        <f>VLOOKUP(P9, Sheet5!$A$2:$B$37, 2, FALSE)</f>
        <v>#N/A</v>
      </c>
      <c r="AC9" s="37" t="e">
        <f>VLOOKUP(Q9, Sheet5!$A$2:$B$37, 2, FALSE)</f>
        <v>#N/A</v>
      </c>
      <c r="AD9" s="37" t="e">
        <f>VLOOKUP(R9, Sheet5!$A$2:$B$37, 2, FALSE)</f>
        <v>#N/A</v>
      </c>
      <c r="AE9" s="37" t="e">
        <f>VLOOKUP(S9, Sheet5!$A$2:$B$37, 2, FALSE)</f>
        <v>#N/A</v>
      </c>
      <c r="AF9" s="24" t="str">
        <f t="shared" si="14"/>
        <v>00000</v>
      </c>
      <c r="AG9" s="24" t="e">
        <f t="shared" si="15"/>
        <v>#N/A</v>
      </c>
      <c r="AH9" s="24" t="e">
        <f t="shared" si="16"/>
        <v>#N/A</v>
      </c>
      <c r="AI9" s="24" t="e">
        <f t="shared" si="17"/>
        <v>#N/A</v>
      </c>
      <c r="AJ9" s="24" t="e">
        <f t="shared" si="18"/>
        <v>#N/A</v>
      </c>
      <c r="AK9" s="24" t="e">
        <f t="shared" si="19"/>
        <v>#N/A</v>
      </c>
      <c r="AL9" s="24" t="e">
        <f t="shared" si="20"/>
        <v>#N/A</v>
      </c>
      <c r="AM9" s="24" t="e">
        <f t="shared" si="21"/>
        <v>#N/A</v>
      </c>
      <c r="AN9" s="24" t="e">
        <f t="shared" si="22"/>
        <v>#N/A</v>
      </c>
      <c r="AO9" s="24" t="e">
        <f t="shared" si="23"/>
        <v>#N/A</v>
      </c>
      <c r="AP9" s="24" t="e">
        <f t="shared" si="24"/>
        <v>#N/A</v>
      </c>
      <c r="AQ9" s="24" t="e">
        <f t="shared" si="25"/>
        <v>#N/A</v>
      </c>
      <c r="AR9" s="24" t="str">
        <f t="shared" si="26"/>
        <v>00000</v>
      </c>
      <c r="AS9" s="24" t="e">
        <f t="shared" si="27"/>
        <v>#N/A</v>
      </c>
      <c r="AT9" s="24" t="e">
        <f t="shared" si="28"/>
        <v>#N/A</v>
      </c>
      <c r="AU9" s="24" t="e">
        <f t="shared" si="29"/>
        <v>#N/A</v>
      </c>
      <c r="AV9" s="24" t="e">
        <f t="shared" si="30"/>
        <v>#N/A</v>
      </c>
      <c r="AW9" s="24" t="e">
        <f t="shared" si="31"/>
        <v>#N/A</v>
      </c>
      <c r="AX9" s="24" t="e">
        <f t="shared" si="32"/>
        <v>#N/A</v>
      </c>
      <c r="AY9" s="24" t="e">
        <f t="shared" si="33"/>
        <v>#N/A</v>
      </c>
      <c r="AZ9" s="24" t="e">
        <f t="shared" si="34"/>
        <v>#N/A</v>
      </c>
      <c r="BA9" s="24" t="e">
        <f t="shared" si="35"/>
        <v>#N/A</v>
      </c>
      <c r="BB9" s="24" t="e">
        <f t="shared" si="36"/>
        <v>#N/A</v>
      </c>
      <c r="BC9" s="24" t="e">
        <f t="shared" si="37"/>
        <v>#N/A</v>
      </c>
      <c r="BD9" s="62" t="e">
        <f t="shared" si="38"/>
        <v>#N/A</v>
      </c>
      <c r="BE9" s="57"/>
      <c r="BF9" s="48" t="e">
        <f t="shared" si="39"/>
        <v>#N/A</v>
      </c>
      <c r="BG9" s="49"/>
      <c r="BH9" s="47" t="e">
        <f t="shared" si="40"/>
        <v>#N/A</v>
      </c>
      <c r="BI9" s="48"/>
      <c r="BJ9" s="48" t="e">
        <f t="shared" si="41"/>
        <v>#N/A</v>
      </c>
      <c r="BK9" s="61"/>
      <c r="BL9" s="39" t="e">
        <f t="shared" si="42"/>
        <v>#N/A</v>
      </c>
      <c r="BM9" s="56" t="e">
        <f t="shared" si="43"/>
        <v>#N/A</v>
      </c>
      <c r="BN9" s="58"/>
      <c r="BO9" s="47" t="e">
        <f t="shared" si="44"/>
        <v>#N/A</v>
      </c>
      <c r="BP9" s="48"/>
      <c r="BQ9" s="48" t="e">
        <f t="shared" si="45"/>
        <v>#N/A</v>
      </c>
      <c r="BR9" s="49"/>
      <c r="BS9" s="56" t="e">
        <f t="shared" si="57"/>
        <v>#N/A</v>
      </c>
      <c r="BT9" s="57"/>
      <c r="BU9" s="48" t="e">
        <f t="shared" si="46"/>
        <v>#N/A</v>
      </c>
      <c r="BV9" s="49"/>
      <c r="BW9" s="47" t="e">
        <f t="shared" si="47"/>
        <v>#N/A</v>
      </c>
      <c r="BX9" s="48"/>
      <c r="BY9" s="48" t="e">
        <f t="shared" si="48"/>
        <v>#N/A</v>
      </c>
      <c r="BZ9" s="49"/>
      <c r="CA9" s="47" t="e">
        <f t="shared" si="49"/>
        <v>#N/A</v>
      </c>
      <c r="CB9" s="48"/>
      <c r="CC9" s="48" t="e">
        <f t="shared" si="50"/>
        <v>#N/A</v>
      </c>
      <c r="CD9" s="49"/>
      <c r="CE9" s="47" t="e">
        <f t="shared" si="51"/>
        <v>#N/A</v>
      </c>
      <c r="CF9" s="48"/>
      <c r="CG9" s="48" t="e">
        <f t="shared" si="52"/>
        <v>#N/A</v>
      </c>
      <c r="CH9" s="49"/>
      <c r="CI9" s="47" t="e">
        <f t="shared" si="53"/>
        <v>#N/A</v>
      </c>
      <c r="CJ9" s="48"/>
      <c r="CK9" s="48" t="e">
        <f t="shared" si="54"/>
        <v>#N/A</v>
      </c>
      <c r="CL9" s="49"/>
      <c r="CM9" s="80" t="e">
        <f t="shared" si="55"/>
        <v>#N/A</v>
      </c>
      <c r="CN9" s="81"/>
      <c r="CO9" s="48" t="e">
        <f t="shared" si="56"/>
        <v>#N/A</v>
      </c>
      <c r="CP9" s="61"/>
      <c r="CQ9" s="58" t="e">
        <f>IF(CO9=0,E33,IF(CO9=1,E34,IF(CO9=2,E35,IF(CO9=3,E36,IF(CO9=4,E37,IF(CO9=5,E38))))))</f>
        <v>#N/A</v>
      </c>
      <c r="CR9" s="75"/>
      <c r="CS9" s="76"/>
    </row>
    <row r="10" spans="1:97" x14ac:dyDescent="0.25">
      <c r="B10" s="8"/>
      <c r="E10" s="67">
        <f>Sheet1!B8</f>
        <v>0</v>
      </c>
      <c r="F10" s="68"/>
      <c r="G10" s="69"/>
      <c r="H10" s="22" t="str">
        <f t="shared" si="2"/>
        <v>0</v>
      </c>
      <c r="I10" s="21" t="str">
        <f t="shared" si="3"/>
        <v/>
      </c>
      <c r="J10" s="21" t="str">
        <f t="shared" si="4"/>
        <v/>
      </c>
      <c r="K10" s="21" t="str">
        <f t="shared" si="5"/>
        <v/>
      </c>
      <c r="L10" s="21" t="str">
        <f t="shared" si="6"/>
        <v/>
      </c>
      <c r="M10" s="21" t="str">
        <f t="shared" si="7"/>
        <v/>
      </c>
      <c r="N10" s="21" t="str">
        <f t="shared" si="8"/>
        <v/>
      </c>
      <c r="O10" s="21" t="str">
        <f t="shared" si="9"/>
        <v/>
      </c>
      <c r="P10" s="21" t="str">
        <f t="shared" si="10"/>
        <v/>
      </c>
      <c r="Q10" s="21" t="str">
        <f t="shared" si="11"/>
        <v/>
      </c>
      <c r="R10" s="21" t="str">
        <f t="shared" si="12"/>
        <v/>
      </c>
      <c r="S10" s="23" t="str">
        <f t="shared" si="13"/>
        <v/>
      </c>
      <c r="T10" s="37">
        <f>VLOOKUP(H10, Sheet5!$A$2:$B$37, 2, FALSE)</f>
        <v>0</v>
      </c>
      <c r="U10" s="37" t="e">
        <f>VLOOKUP(I10, Sheet5!$A$2:$B$37, 2, FALSE)</f>
        <v>#N/A</v>
      </c>
      <c r="V10" s="37" t="e">
        <f>VLOOKUP(J10, Sheet5!$A$2:$B$37, 2, FALSE)</f>
        <v>#N/A</v>
      </c>
      <c r="W10" s="37" t="e">
        <f>VLOOKUP(K10, Sheet5!$A$2:$B$37, 2, FALSE)</f>
        <v>#N/A</v>
      </c>
      <c r="X10" s="37" t="e">
        <f>VLOOKUP(L10, Sheet5!$A$2:$B$37, 2, FALSE)</f>
        <v>#N/A</v>
      </c>
      <c r="Y10" s="37" t="e">
        <f>VLOOKUP(M10, Sheet5!$A$2:$B$37, 2, FALSE)</f>
        <v>#N/A</v>
      </c>
      <c r="Z10" s="37" t="e">
        <f>VLOOKUP(N10, Sheet5!$A$2:$B$37, 2, FALSE)</f>
        <v>#N/A</v>
      </c>
      <c r="AA10" s="37" t="e">
        <f>VLOOKUP(O10, Sheet5!$A$2:$B$37, 2, FALSE)</f>
        <v>#N/A</v>
      </c>
      <c r="AB10" s="37" t="e">
        <f>VLOOKUP(P10, Sheet5!$A$2:$B$37, 2, FALSE)</f>
        <v>#N/A</v>
      </c>
      <c r="AC10" s="37" t="e">
        <f>VLOOKUP(Q10, Sheet5!$A$2:$B$37, 2, FALSE)</f>
        <v>#N/A</v>
      </c>
      <c r="AD10" s="37" t="e">
        <f>VLOOKUP(R10, Sheet5!$A$2:$B$37, 2, FALSE)</f>
        <v>#N/A</v>
      </c>
      <c r="AE10" s="37" t="e">
        <f>VLOOKUP(S10, Sheet5!$A$2:$B$37, 2, FALSE)</f>
        <v>#N/A</v>
      </c>
      <c r="AF10" s="24" t="str">
        <f t="shared" si="14"/>
        <v>00000</v>
      </c>
      <c r="AG10" s="24" t="e">
        <f t="shared" si="15"/>
        <v>#N/A</v>
      </c>
      <c r="AH10" s="24" t="e">
        <f t="shared" si="16"/>
        <v>#N/A</v>
      </c>
      <c r="AI10" s="24" t="e">
        <f t="shared" si="17"/>
        <v>#N/A</v>
      </c>
      <c r="AJ10" s="24" t="e">
        <f t="shared" si="18"/>
        <v>#N/A</v>
      </c>
      <c r="AK10" s="24" t="e">
        <f t="shared" si="19"/>
        <v>#N/A</v>
      </c>
      <c r="AL10" s="24" t="e">
        <f t="shared" si="20"/>
        <v>#N/A</v>
      </c>
      <c r="AM10" s="24" t="e">
        <f t="shared" si="21"/>
        <v>#N/A</v>
      </c>
      <c r="AN10" s="24" t="e">
        <f t="shared" si="22"/>
        <v>#N/A</v>
      </c>
      <c r="AO10" s="24" t="e">
        <f t="shared" si="23"/>
        <v>#N/A</v>
      </c>
      <c r="AP10" s="24" t="e">
        <f t="shared" si="24"/>
        <v>#N/A</v>
      </c>
      <c r="AQ10" s="24" t="e">
        <f t="shared" si="25"/>
        <v>#N/A</v>
      </c>
      <c r="AR10" s="24" t="str">
        <f t="shared" si="26"/>
        <v>00000</v>
      </c>
      <c r="AS10" s="24" t="e">
        <f t="shared" si="27"/>
        <v>#N/A</v>
      </c>
      <c r="AT10" s="24" t="e">
        <f t="shared" si="28"/>
        <v>#N/A</v>
      </c>
      <c r="AU10" s="24" t="e">
        <f t="shared" si="29"/>
        <v>#N/A</v>
      </c>
      <c r="AV10" s="24" t="e">
        <f t="shared" si="30"/>
        <v>#N/A</v>
      </c>
      <c r="AW10" s="24" t="e">
        <f t="shared" si="31"/>
        <v>#N/A</v>
      </c>
      <c r="AX10" s="24" t="e">
        <f t="shared" si="32"/>
        <v>#N/A</v>
      </c>
      <c r="AY10" s="24" t="e">
        <f t="shared" si="33"/>
        <v>#N/A</v>
      </c>
      <c r="AZ10" s="24" t="e">
        <f t="shared" si="34"/>
        <v>#N/A</v>
      </c>
      <c r="BA10" s="24" t="e">
        <f t="shared" si="35"/>
        <v>#N/A</v>
      </c>
      <c r="BB10" s="24" t="e">
        <f t="shared" si="36"/>
        <v>#N/A</v>
      </c>
      <c r="BC10" s="24" t="e">
        <f t="shared" si="37"/>
        <v>#N/A</v>
      </c>
      <c r="BD10" s="62" t="e">
        <f t="shared" si="38"/>
        <v>#N/A</v>
      </c>
      <c r="BE10" s="57"/>
      <c r="BF10" s="48" t="e">
        <f t="shared" si="39"/>
        <v>#N/A</v>
      </c>
      <c r="BG10" s="49"/>
      <c r="BH10" s="47" t="e">
        <f t="shared" si="40"/>
        <v>#N/A</v>
      </c>
      <c r="BI10" s="48"/>
      <c r="BJ10" s="48" t="e">
        <f t="shared" si="41"/>
        <v>#N/A</v>
      </c>
      <c r="BK10" s="61"/>
      <c r="BL10" s="39" t="e">
        <f t="shared" si="42"/>
        <v>#N/A</v>
      </c>
      <c r="BM10" s="56" t="e">
        <f t="shared" si="43"/>
        <v>#N/A</v>
      </c>
      <c r="BN10" s="58"/>
      <c r="BO10" s="47" t="e">
        <f t="shared" si="44"/>
        <v>#N/A</v>
      </c>
      <c r="BP10" s="48"/>
      <c r="BQ10" s="48" t="e">
        <f t="shared" si="45"/>
        <v>#N/A</v>
      </c>
      <c r="BR10" s="49"/>
      <c r="BS10" s="56" t="e">
        <f t="shared" si="57"/>
        <v>#N/A</v>
      </c>
      <c r="BT10" s="57"/>
      <c r="BU10" s="48" t="e">
        <f t="shared" si="46"/>
        <v>#N/A</v>
      </c>
      <c r="BV10" s="49"/>
      <c r="BW10" s="47" t="e">
        <f t="shared" si="47"/>
        <v>#N/A</v>
      </c>
      <c r="BX10" s="48"/>
      <c r="BY10" s="48" t="e">
        <f t="shared" si="48"/>
        <v>#N/A</v>
      </c>
      <c r="BZ10" s="49"/>
      <c r="CA10" s="47" t="e">
        <f t="shared" si="49"/>
        <v>#N/A</v>
      </c>
      <c r="CB10" s="48"/>
      <c r="CC10" s="48" t="e">
        <f t="shared" si="50"/>
        <v>#N/A</v>
      </c>
      <c r="CD10" s="49"/>
      <c r="CE10" s="47" t="e">
        <f t="shared" si="51"/>
        <v>#N/A</v>
      </c>
      <c r="CF10" s="48"/>
      <c r="CG10" s="48" t="e">
        <f t="shared" si="52"/>
        <v>#N/A</v>
      </c>
      <c r="CH10" s="49"/>
      <c r="CI10" s="47" t="e">
        <f t="shared" si="53"/>
        <v>#N/A</v>
      </c>
      <c r="CJ10" s="48"/>
      <c r="CK10" s="48" t="e">
        <f t="shared" si="54"/>
        <v>#N/A</v>
      </c>
      <c r="CL10" s="49"/>
      <c r="CM10" s="80" t="e">
        <f t="shared" si="55"/>
        <v>#N/A</v>
      </c>
      <c r="CN10" s="81"/>
      <c r="CO10" s="48" t="e">
        <f t="shared" si="56"/>
        <v>#N/A</v>
      </c>
      <c r="CP10" s="61"/>
      <c r="CQ10" s="58" t="e">
        <f>IF(CO10=0,E33,IF(CO10=1,E34,IF(CO10=2,E35,IF(CO10=3,E36,IF(CO10=4,E37,IF(CO10=5,E38))))))</f>
        <v>#N/A</v>
      </c>
      <c r="CR10" s="75"/>
      <c r="CS10" s="76"/>
    </row>
    <row r="11" spans="1:97" x14ac:dyDescent="0.25">
      <c r="B11" s="8"/>
      <c r="E11" s="67">
        <f>Sheet1!B9</f>
        <v>0</v>
      </c>
      <c r="F11" s="68"/>
      <c r="G11" s="69"/>
      <c r="H11" s="22" t="str">
        <f t="shared" si="2"/>
        <v>0</v>
      </c>
      <c r="I11" s="21" t="str">
        <f t="shared" si="3"/>
        <v/>
      </c>
      <c r="J11" s="21" t="str">
        <f t="shared" si="4"/>
        <v/>
      </c>
      <c r="K11" s="21" t="str">
        <f t="shared" si="5"/>
        <v/>
      </c>
      <c r="L11" s="21" t="str">
        <f t="shared" si="6"/>
        <v/>
      </c>
      <c r="M11" s="21" t="str">
        <f t="shared" si="7"/>
        <v/>
      </c>
      <c r="N11" s="21" t="str">
        <f t="shared" si="8"/>
        <v/>
      </c>
      <c r="O11" s="21" t="str">
        <f t="shared" si="9"/>
        <v/>
      </c>
      <c r="P11" s="21" t="str">
        <f t="shared" si="10"/>
        <v/>
      </c>
      <c r="Q11" s="21" t="str">
        <f t="shared" si="11"/>
        <v/>
      </c>
      <c r="R11" s="21" t="str">
        <f t="shared" si="12"/>
        <v/>
      </c>
      <c r="S11" s="23" t="str">
        <f t="shared" si="13"/>
        <v/>
      </c>
      <c r="T11" s="37">
        <f>VLOOKUP(H11, Sheet5!$A$2:$B$37, 2, FALSE)</f>
        <v>0</v>
      </c>
      <c r="U11" s="37" t="e">
        <f>VLOOKUP(I11, Sheet5!$A$2:$B$37, 2, FALSE)</f>
        <v>#N/A</v>
      </c>
      <c r="V11" s="37" t="e">
        <f>VLOOKUP(J11, Sheet5!$A$2:$B$37, 2, FALSE)</f>
        <v>#N/A</v>
      </c>
      <c r="W11" s="37" t="e">
        <f>VLOOKUP(K11, Sheet5!$A$2:$B$37, 2, FALSE)</f>
        <v>#N/A</v>
      </c>
      <c r="X11" s="37" t="e">
        <f>VLOOKUP(L11, Sheet5!$A$2:$B$37, 2, FALSE)</f>
        <v>#N/A</v>
      </c>
      <c r="Y11" s="37" t="e">
        <f>VLOOKUP(M11, Sheet5!$A$2:$B$37, 2, FALSE)</f>
        <v>#N/A</v>
      </c>
      <c r="Z11" s="37" t="e">
        <f>VLOOKUP(N11, Sheet5!$A$2:$B$37, 2, FALSE)</f>
        <v>#N/A</v>
      </c>
      <c r="AA11" s="37" t="e">
        <f>VLOOKUP(O11, Sheet5!$A$2:$B$37, 2, FALSE)</f>
        <v>#N/A</v>
      </c>
      <c r="AB11" s="37" t="e">
        <f>VLOOKUP(P11, Sheet5!$A$2:$B$37, 2, FALSE)</f>
        <v>#N/A</v>
      </c>
      <c r="AC11" s="37" t="e">
        <f>VLOOKUP(Q11, Sheet5!$A$2:$B$37, 2, FALSE)</f>
        <v>#N/A</v>
      </c>
      <c r="AD11" s="37" t="e">
        <f>VLOOKUP(R11, Sheet5!$A$2:$B$37, 2, FALSE)</f>
        <v>#N/A</v>
      </c>
      <c r="AE11" s="37" t="e">
        <f>VLOOKUP(S11, Sheet5!$A$2:$B$37, 2, FALSE)</f>
        <v>#N/A</v>
      </c>
      <c r="AF11" s="24" t="str">
        <f t="shared" si="14"/>
        <v>00000</v>
      </c>
      <c r="AG11" s="24" t="e">
        <f t="shared" si="15"/>
        <v>#N/A</v>
      </c>
      <c r="AH11" s="24" t="e">
        <f t="shared" si="16"/>
        <v>#N/A</v>
      </c>
      <c r="AI11" s="24" t="e">
        <f t="shared" si="17"/>
        <v>#N/A</v>
      </c>
      <c r="AJ11" s="24" t="e">
        <f t="shared" si="18"/>
        <v>#N/A</v>
      </c>
      <c r="AK11" s="24" t="e">
        <f t="shared" si="19"/>
        <v>#N/A</v>
      </c>
      <c r="AL11" s="24" t="e">
        <f t="shared" si="20"/>
        <v>#N/A</v>
      </c>
      <c r="AM11" s="24" t="e">
        <f t="shared" si="21"/>
        <v>#N/A</v>
      </c>
      <c r="AN11" s="24" t="e">
        <f t="shared" si="22"/>
        <v>#N/A</v>
      </c>
      <c r="AO11" s="24" t="e">
        <f t="shared" si="23"/>
        <v>#N/A</v>
      </c>
      <c r="AP11" s="24" t="e">
        <f t="shared" si="24"/>
        <v>#N/A</v>
      </c>
      <c r="AQ11" s="24" t="e">
        <f t="shared" si="25"/>
        <v>#N/A</v>
      </c>
      <c r="AR11" s="24" t="str">
        <f t="shared" si="26"/>
        <v>00000</v>
      </c>
      <c r="AS11" s="24" t="e">
        <f t="shared" si="27"/>
        <v>#N/A</v>
      </c>
      <c r="AT11" s="24" t="e">
        <f t="shared" si="28"/>
        <v>#N/A</v>
      </c>
      <c r="AU11" s="24" t="e">
        <f t="shared" si="29"/>
        <v>#N/A</v>
      </c>
      <c r="AV11" s="24" t="e">
        <f t="shared" si="30"/>
        <v>#N/A</v>
      </c>
      <c r="AW11" s="24" t="e">
        <f t="shared" si="31"/>
        <v>#N/A</v>
      </c>
      <c r="AX11" s="24" t="e">
        <f t="shared" si="32"/>
        <v>#N/A</v>
      </c>
      <c r="AY11" s="24" t="e">
        <f t="shared" si="33"/>
        <v>#N/A</v>
      </c>
      <c r="AZ11" s="24" t="e">
        <f t="shared" si="34"/>
        <v>#N/A</v>
      </c>
      <c r="BA11" s="24" t="e">
        <f t="shared" si="35"/>
        <v>#N/A</v>
      </c>
      <c r="BB11" s="24" t="e">
        <f t="shared" si="36"/>
        <v>#N/A</v>
      </c>
      <c r="BC11" s="24" t="e">
        <f t="shared" si="37"/>
        <v>#N/A</v>
      </c>
      <c r="BD11" s="62" t="e">
        <f t="shared" si="38"/>
        <v>#N/A</v>
      </c>
      <c r="BE11" s="57"/>
      <c r="BF11" s="48" t="e">
        <f t="shared" si="39"/>
        <v>#N/A</v>
      </c>
      <c r="BG11" s="49"/>
      <c r="BH11" s="47" t="e">
        <f t="shared" si="40"/>
        <v>#N/A</v>
      </c>
      <c r="BI11" s="48"/>
      <c r="BJ11" s="48" t="e">
        <f t="shared" si="41"/>
        <v>#N/A</v>
      </c>
      <c r="BK11" s="61"/>
      <c r="BL11" s="39" t="e">
        <f t="shared" si="42"/>
        <v>#N/A</v>
      </c>
      <c r="BM11" s="56" t="e">
        <f t="shared" si="43"/>
        <v>#N/A</v>
      </c>
      <c r="BN11" s="58"/>
      <c r="BO11" s="47" t="e">
        <f t="shared" si="44"/>
        <v>#N/A</v>
      </c>
      <c r="BP11" s="48"/>
      <c r="BQ11" s="48" t="e">
        <f t="shared" si="45"/>
        <v>#N/A</v>
      </c>
      <c r="BR11" s="49"/>
      <c r="BS11" s="56" t="e">
        <f t="shared" si="57"/>
        <v>#N/A</v>
      </c>
      <c r="BT11" s="57"/>
      <c r="BU11" s="48" t="e">
        <f t="shared" si="46"/>
        <v>#N/A</v>
      </c>
      <c r="BV11" s="49"/>
      <c r="BW11" s="47" t="e">
        <f t="shared" si="47"/>
        <v>#N/A</v>
      </c>
      <c r="BX11" s="48"/>
      <c r="BY11" s="48" t="e">
        <f t="shared" si="48"/>
        <v>#N/A</v>
      </c>
      <c r="BZ11" s="49"/>
      <c r="CA11" s="47" t="e">
        <f t="shared" si="49"/>
        <v>#N/A</v>
      </c>
      <c r="CB11" s="48"/>
      <c r="CC11" s="48" t="e">
        <f t="shared" si="50"/>
        <v>#N/A</v>
      </c>
      <c r="CD11" s="49"/>
      <c r="CE11" s="47" t="e">
        <f t="shared" si="51"/>
        <v>#N/A</v>
      </c>
      <c r="CF11" s="48"/>
      <c r="CG11" s="48" t="e">
        <f t="shared" si="52"/>
        <v>#N/A</v>
      </c>
      <c r="CH11" s="49"/>
      <c r="CI11" s="47" t="e">
        <f t="shared" si="53"/>
        <v>#N/A</v>
      </c>
      <c r="CJ11" s="48"/>
      <c r="CK11" s="48" t="e">
        <f t="shared" si="54"/>
        <v>#N/A</v>
      </c>
      <c r="CL11" s="49"/>
      <c r="CM11" s="80" t="e">
        <f t="shared" si="55"/>
        <v>#N/A</v>
      </c>
      <c r="CN11" s="81"/>
      <c r="CO11" s="48" t="e">
        <f t="shared" si="56"/>
        <v>#N/A</v>
      </c>
      <c r="CP11" s="61"/>
      <c r="CQ11" s="58" t="e">
        <f>IF(CO11=0,E33,IF(CO11=1,E34,IF(CO11=2,E35,IF(CO11=3,E36,IF(CO11=4,E37,IF(CO11=5,E38))))))</f>
        <v>#N/A</v>
      </c>
      <c r="CR11" s="75"/>
      <c r="CS11" s="76"/>
    </row>
    <row r="12" spans="1:97" x14ac:dyDescent="0.25">
      <c r="B12" s="8"/>
      <c r="E12" s="67">
        <f>Sheet1!B10</f>
        <v>0</v>
      </c>
      <c r="F12" s="68"/>
      <c r="G12" s="69"/>
      <c r="H12" s="22" t="str">
        <f t="shared" si="2"/>
        <v>0</v>
      </c>
      <c r="I12" s="21" t="str">
        <f t="shared" si="3"/>
        <v/>
      </c>
      <c r="J12" s="21" t="str">
        <f t="shared" si="4"/>
        <v/>
      </c>
      <c r="K12" s="21" t="str">
        <f t="shared" si="5"/>
        <v/>
      </c>
      <c r="L12" s="21" t="str">
        <f t="shared" si="6"/>
        <v/>
      </c>
      <c r="M12" s="21" t="str">
        <f t="shared" si="7"/>
        <v/>
      </c>
      <c r="N12" s="21" t="str">
        <f t="shared" si="8"/>
        <v/>
      </c>
      <c r="O12" s="21" t="str">
        <f t="shared" si="9"/>
        <v/>
      </c>
      <c r="P12" s="21" t="str">
        <f t="shared" si="10"/>
        <v/>
      </c>
      <c r="Q12" s="21" t="str">
        <f t="shared" si="11"/>
        <v/>
      </c>
      <c r="R12" s="21" t="str">
        <f t="shared" si="12"/>
        <v/>
      </c>
      <c r="S12" s="23" t="str">
        <f t="shared" si="13"/>
        <v/>
      </c>
      <c r="T12" s="37">
        <f>VLOOKUP(H12, Sheet5!$A$2:$B$37, 2, FALSE)</f>
        <v>0</v>
      </c>
      <c r="U12" s="37" t="e">
        <f>VLOOKUP(I12, Sheet5!$A$2:$B$37, 2, FALSE)</f>
        <v>#N/A</v>
      </c>
      <c r="V12" s="37" t="e">
        <f>VLOOKUP(J12, Sheet5!$A$2:$B$37, 2, FALSE)</f>
        <v>#N/A</v>
      </c>
      <c r="W12" s="37" t="e">
        <f>VLOOKUP(K12, Sheet5!$A$2:$B$37, 2, FALSE)</f>
        <v>#N/A</v>
      </c>
      <c r="X12" s="37" t="e">
        <f>VLOOKUP(L12, Sheet5!$A$2:$B$37, 2, FALSE)</f>
        <v>#N/A</v>
      </c>
      <c r="Y12" s="37" t="e">
        <f>VLOOKUP(M12, Sheet5!$A$2:$B$37, 2, FALSE)</f>
        <v>#N/A</v>
      </c>
      <c r="Z12" s="37" t="e">
        <f>VLOOKUP(N12, Sheet5!$A$2:$B$37, 2, FALSE)</f>
        <v>#N/A</v>
      </c>
      <c r="AA12" s="37" t="e">
        <f>VLOOKUP(O12, Sheet5!$A$2:$B$37, 2, FALSE)</f>
        <v>#N/A</v>
      </c>
      <c r="AB12" s="37" t="e">
        <f>VLOOKUP(P12, Sheet5!$A$2:$B$37, 2, FALSE)</f>
        <v>#N/A</v>
      </c>
      <c r="AC12" s="37" t="e">
        <f>VLOOKUP(Q12, Sheet5!$A$2:$B$37, 2, FALSE)</f>
        <v>#N/A</v>
      </c>
      <c r="AD12" s="37" t="e">
        <f>VLOOKUP(R12, Sheet5!$A$2:$B$37, 2, FALSE)</f>
        <v>#N/A</v>
      </c>
      <c r="AE12" s="37" t="e">
        <f>VLOOKUP(S12, Sheet5!$A$2:$B$37, 2, FALSE)</f>
        <v>#N/A</v>
      </c>
      <c r="AF12" s="24" t="str">
        <f t="shared" si="14"/>
        <v>00000</v>
      </c>
      <c r="AG12" s="24" t="e">
        <f t="shared" si="15"/>
        <v>#N/A</v>
      </c>
      <c r="AH12" s="24" t="e">
        <f t="shared" si="16"/>
        <v>#N/A</v>
      </c>
      <c r="AI12" s="24" t="e">
        <f t="shared" si="17"/>
        <v>#N/A</v>
      </c>
      <c r="AJ12" s="24" t="e">
        <f t="shared" si="18"/>
        <v>#N/A</v>
      </c>
      <c r="AK12" s="24" t="e">
        <f t="shared" si="19"/>
        <v>#N/A</v>
      </c>
      <c r="AL12" s="24" t="e">
        <f t="shared" si="20"/>
        <v>#N/A</v>
      </c>
      <c r="AM12" s="24" t="e">
        <f t="shared" si="21"/>
        <v>#N/A</v>
      </c>
      <c r="AN12" s="24" t="e">
        <f t="shared" si="22"/>
        <v>#N/A</v>
      </c>
      <c r="AO12" s="24" t="e">
        <f t="shared" si="23"/>
        <v>#N/A</v>
      </c>
      <c r="AP12" s="24" t="e">
        <f t="shared" si="24"/>
        <v>#N/A</v>
      </c>
      <c r="AQ12" s="24" t="e">
        <f t="shared" si="25"/>
        <v>#N/A</v>
      </c>
      <c r="AR12" s="24" t="str">
        <f t="shared" si="26"/>
        <v>00000</v>
      </c>
      <c r="AS12" s="24" t="e">
        <f t="shared" si="27"/>
        <v>#N/A</v>
      </c>
      <c r="AT12" s="24" t="e">
        <f t="shared" si="28"/>
        <v>#N/A</v>
      </c>
      <c r="AU12" s="24" t="e">
        <f t="shared" si="29"/>
        <v>#N/A</v>
      </c>
      <c r="AV12" s="24" t="e">
        <f t="shared" si="30"/>
        <v>#N/A</v>
      </c>
      <c r="AW12" s="24" t="e">
        <f t="shared" si="31"/>
        <v>#N/A</v>
      </c>
      <c r="AX12" s="24" t="e">
        <f t="shared" si="32"/>
        <v>#N/A</v>
      </c>
      <c r="AY12" s="24" t="e">
        <f t="shared" si="33"/>
        <v>#N/A</v>
      </c>
      <c r="AZ12" s="24" t="e">
        <f t="shared" si="34"/>
        <v>#N/A</v>
      </c>
      <c r="BA12" s="24" t="e">
        <f t="shared" si="35"/>
        <v>#N/A</v>
      </c>
      <c r="BB12" s="24" t="e">
        <f t="shared" si="36"/>
        <v>#N/A</v>
      </c>
      <c r="BC12" s="24" t="e">
        <f t="shared" si="37"/>
        <v>#N/A</v>
      </c>
      <c r="BD12" s="62" t="e">
        <f t="shared" si="38"/>
        <v>#N/A</v>
      </c>
      <c r="BE12" s="57"/>
      <c r="BF12" s="48" t="e">
        <f t="shared" si="39"/>
        <v>#N/A</v>
      </c>
      <c r="BG12" s="49"/>
      <c r="BH12" s="47" t="e">
        <f t="shared" si="40"/>
        <v>#N/A</v>
      </c>
      <c r="BI12" s="48"/>
      <c r="BJ12" s="48" t="e">
        <f t="shared" si="41"/>
        <v>#N/A</v>
      </c>
      <c r="BK12" s="61"/>
      <c r="BL12" s="39" t="e">
        <f t="shared" si="42"/>
        <v>#N/A</v>
      </c>
      <c r="BM12" s="56" t="e">
        <f t="shared" si="43"/>
        <v>#N/A</v>
      </c>
      <c r="BN12" s="58"/>
      <c r="BO12" s="47" t="e">
        <f t="shared" si="44"/>
        <v>#N/A</v>
      </c>
      <c r="BP12" s="48"/>
      <c r="BQ12" s="48" t="e">
        <f t="shared" si="45"/>
        <v>#N/A</v>
      </c>
      <c r="BR12" s="49"/>
      <c r="BS12" s="56" t="e">
        <f t="shared" si="57"/>
        <v>#N/A</v>
      </c>
      <c r="BT12" s="57"/>
      <c r="BU12" s="48" t="e">
        <f t="shared" si="46"/>
        <v>#N/A</v>
      </c>
      <c r="BV12" s="49"/>
      <c r="BW12" s="47" t="e">
        <f t="shared" si="47"/>
        <v>#N/A</v>
      </c>
      <c r="BX12" s="48"/>
      <c r="BY12" s="48" t="e">
        <f t="shared" si="48"/>
        <v>#N/A</v>
      </c>
      <c r="BZ12" s="49"/>
      <c r="CA12" s="47" t="e">
        <f t="shared" si="49"/>
        <v>#N/A</v>
      </c>
      <c r="CB12" s="48"/>
      <c r="CC12" s="48" t="e">
        <f t="shared" si="50"/>
        <v>#N/A</v>
      </c>
      <c r="CD12" s="49"/>
      <c r="CE12" s="47" t="e">
        <f t="shared" si="51"/>
        <v>#N/A</v>
      </c>
      <c r="CF12" s="48"/>
      <c r="CG12" s="48" t="e">
        <f t="shared" si="52"/>
        <v>#N/A</v>
      </c>
      <c r="CH12" s="49"/>
      <c r="CI12" s="47" t="e">
        <f t="shared" si="53"/>
        <v>#N/A</v>
      </c>
      <c r="CJ12" s="48"/>
      <c r="CK12" s="48" t="e">
        <f t="shared" si="54"/>
        <v>#N/A</v>
      </c>
      <c r="CL12" s="49"/>
      <c r="CM12" s="80" t="e">
        <f t="shared" si="55"/>
        <v>#N/A</v>
      </c>
      <c r="CN12" s="81"/>
      <c r="CO12" s="48" t="e">
        <f t="shared" si="56"/>
        <v>#N/A</v>
      </c>
      <c r="CP12" s="61"/>
      <c r="CQ12" s="58" t="e">
        <f>IF(CO12=0,E33,IF(CO12=1,E34,IF(CO12=2,E35,IF(CO12=3,E36,IF(CO12=4,E37,IF(CO12=5,E38))))))</f>
        <v>#N/A</v>
      </c>
      <c r="CR12" s="75"/>
      <c r="CS12" s="76"/>
    </row>
    <row r="13" spans="1:97" x14ac:dyDescent="0.25">
      <c r="B13" s="8"/>
      <c r="E13" s="67">
        <f>Sheet1!B11</f>
        <v>0</v>
      </c>
      <c r="F13" s="68"/>
      <c r="G13" s="69"/>
      <c r="H13" s="22" t="str">
        <f t="shared" si="2"/>
        <v>0</v>
      </c>
      <c r="I13" s="21" t="str">
        <f t="shared" si="3"/>
        <v/>
      </c>
      <c r="J13" s="21" t="str">
        <f t="shared" si="4"/>
        <v/>
      </c>
      <c r="K13" s="21" t="str">
        <f t="shared" si="5"/>
        <v/>
      </c>
      <c r="L13" s="21" t="str">
        <f t="shared" si="6"/>
        <v/>
      </c>
      <c r="M13" s="21" t="str">
        <f t="shared" si="7"/>
        <v/>
      </c>
      <c r="N13" s="21" t="str">
        <f t="shared" si="8"/>
        <v/>
      </c>
      <c r="O13" s="21" t="str">
        <f t="shared" si="9"/>
        <v/>
      </c>
      <c r="P13" s="21" t="str">
        <f t="shared" si="10"/>
        <v/>
      </c>
      <c r="Q13" s="21" t="str">
        <f t="shared" si="11"/>
        <v/>
      </c>
      <c r="R13" s="21" t="str">
        <f t="shared" si="12"/>
        <v/>
      </c>
      <c r="S13" s="23" t="str">
        <f t="shared" si="13"/>
        <v/>
      </c>
      <c r="T13" s="37">
        <f>VLOOKUP(H13, Sheet5!$A$2:$B$37, 2, FALSE)</f>
        <v>0</v>
      </c>
      <c r="U13" s="37" t="e">
        <f>VLOOKUP(I13, Sheet5!$A$2:$B$37, 2, FALSE)</f>
        <v>#N/A</v>
      </c>
      <c r="V13" s="37" t="e">
        <f>VLOOKUP(J13, Sheet5!$A$2:$B$37, 2, FALSE)</f>
        <v>#N/A</v>
      </c>
      <c r="W13" s="37" t="e">
        <f>VLOOKUP(K13, Sheet5!$A$2:$B$37, 2, FALSE)</f>
        <v>#N/A</v>
      </c>
      <c r="X13" s="37" t="e">
        <f>VLOOKUP(L13, Sheet5!$A$2:$B$37, 2, FALSE)</f>
        <v>#N/A</v>
      </c>
      <c r="Y13" s="37" t="e">
        <f>VLOOKUP(M13, Sheet5!$A$2:$B$37, 2, FALSE)</f>
        <v>#N/A</v>
      </c>
      <c r="Z13" s="37" t="e">
        <f>VLOOKUP(N13, Sheet5!$A$2:$B$37, 2, FALSE)</f>
        <v>#N/A</v>
      </c>
      <c r="AA13" s="37" t="e">
        <f>VLOOKUP(O13, Sheet5!$A$2:$B$37, 2, FALSE)</f>
        <v>#N/A</v>
      </c>
      <c r="AB13" s="37" t="e">
        <f>VLOOKUP(P13, Sheet5!$A$2:$B$37, 2, FALSE)</f>
        <v>#N/A</v>
      </c>
      <c r="AC13" s="37" t="e">
        <f>VLOOKUP(Q13, Sheet5!$A$2:$B$37, 2, FALSE)</f>
        <v>#N/A</v>
      </c>
      <c r="AD13" s="37" t="e">
        <f>VLOOKUP(R13, Sheet5!$A$2:$B$37, 2, FALSE)</f>
        <v>#N/A</v>
      </c>
      <c r="AE13" s="37" t="e">
        <f>VLOOKUP(S13, Sheet5!$A$2:$B$37, 2, FALSE)</f>
        <v>#N/A</v>
      </c>
      <c r="AF13" s="24" t="str">
        <f t="shared" si="14"/>
        <v>00000</v>
      </c>
      <c r="AG13" s="24" t="e">
        <f t="shared" si="15"/>
        <v>#N/A</v>
      </c>
      <c r="AH13" s="24" t="e">
        <f t="shared" si="16"/>
        <v>#N/A</v>
      </c>
      <c r="AI13" s="24" t="e">
        <f t="shared" si="17"/>
        <v>#N/A</v>
      </c>
      <c r="AJ13" s="24" t="e">
        <f t="shared" si="18"/>
        <v>#N/A</v>
      </c>
      <c r="AK13" s="24" t="e">
        <f t="shared" si="19"/>
        <v>#N/A</v>
      </c>
      <c r="AL13" s="24" t="e">
        <f t="shared" si="20"/>
        <v>#N/A</v>
      </c>
      <c r="AM13" s="24" t="e">
        <f t="shared" si="21"/>
        <v>#N/A</v>
      </c>
      <c r="AN13" s="24" t="e">
        <f t="shared" si="22"/>
        <v>#N/A</v>
      </c>
      <c r="AO13" s="24" t="e">
        <f t="shared" si="23"/>
        <v>#N/A</v>
      </c>
      <c r="AP13" s="24" t="e">
        <f t="shared" si="24"/>
        <v>#N/A</v>
      </c>
      <c r="AQ13" s="24" t="e">
        <f t="shared" si="25"/>
        <v>#N/A</v>
      </c>
      <c r="AR13" s="24" t="str">
        <f t="shared" si="26"/>
        <v>00000</v>
      </c>
      <c r="AS13" s="24" t="e">
        <f t="shared" si="27"/>
        <v>#N/A</v>
      </c>
      <c r="AT13" s="24" t="e">
        <f t="shared" si="28"/>
        <v>#N/A</v>
      </c>
      <c r="AU13" s="24" t="e">
        <f t="shared" si="29"/>
        <v>#N/A</v>
      </c>
      <c r="AV13" s="24" t="e">
        <f t="shared" si="30"/>
        <v>#N/A</v>
      </c>
      <c r="AW13" s="24" t="e">
        <f t="shared" si="31"/>
        <v>#N/A</v>
      </c>
      <c r="AX13" s="24" t="e">
        <f t="shared" si="32"/>
        <v>#N/A</v>
      </c>
      <c r="AY13" s="24" t="e">
        <f t="shared" si="33"/>
        <v>#N/A</v>
      </c>
      <c r="AZ13" s="24" t="e">
        <f t="shared" si="34"/>
        <v>#N/A</v>
      </c>
      <c r="BA13" s="24" t="e">
        <f t="shared" si="35"/>
        <v>#N/A</v>
      </c>
      <c r="BB13" s="24" t="e">
        <f t="shared" si="36"/>
        <v>#N/A</v>
      </c>
      <c r="BC13" s="24" t="e">
        <f t="shared" si="37"/>
        <v>#N/A</v>
      </c>
      <c r="BD13" s="62" t="e">
        <f t="shared" si="38"/>
        <v>#N/A</v>
      </c>
      <c r="BE13" s="57"/>
      <c r="BF13" s="48" t="e">
        <f t="shared" si="39"/>
        <v>#N/A</v>
      </c>
      <c r="BG13" s="49"/>
      <c r="BH13" s="47" t="e">
        <f t="shared" si="40"/>
        <v>#N/A</v>
      </c>
      <c r="BI13" s="48"/>
      <c r="BJ13" s="48" t="e">
        <f t="shared" si="41"/>
        <v>#N/A</v>
      </c>
      <c r="BK13" s="61"/>
      <c r="BL13" s="39" t="e">
        <f t="shared" si="42"/>
        <v>#N/A</v>
      </c>
      <c r="BM13" s="56" t="e">
        <f t="shared" si="43"/>
        <v>#N/A</v>
      </c>
      <c r="BN13" s="58"/>
      <c r="BO13" s="47" t="e">
        <f t="shared" si="44"/>
        <v>#N/A</v>
      </c>
      <c r="BP13" s="48"/>
      <c r="BQ13" s="48" t="e">
        <f t="shared" si="45"/>
        <v>#N/A</v>
      </c>
      <c r="BR13" s="49"/>
      <c r="BS13" s="56" t="e">
        <f t="shared" si="57"/>
        <v>#N/A</v>
      </c>
      <c r="BT13" s="57"/>
      <c r="BU13" s="48" t="e">
        <f t="shared" si="46"/>
        <v>#N/A</v>
      </c>
      <c r="BV13" s="49"/>
      <c r="BW13" s="47" t="e">
        <f t="shared" si="47"/>
        <v>#N/A</v>
      </c>
      <c r="BX13" s="48"/>
      <c r="BY13" s="48" t="e">
        <f t="shared" si="48"/>
        <v>#N/A</v>
      </c>
      <c r="BZ13" s="49"/>
      <c r="CA13" s="47" t="e">
        <f t="shared" si="49"/>
        <v>#N/A</v>
      </c>
      <c r="CB13" s="48"/>
      <c r="CC13" s="48" t="e">
        <f t="shared" si="50"/>
        <v>#N/A</v>
      </c>
      <c r="CD13" s="49"/>
      <c r="CE13" s="47" t="e">
        <f t="shared" si="51"/>
        <v>#N/A</v>
      </c>
      <c r="CF13" s="48"/>
      <c r="CG13" s="48" t="e">
        <f t="shared" si="52"/>
        <v>#N/A</v>
      </c>
      <c r="CH13" s="49"/>
      <c r="CI13" s="47" t="e">
        <f t="shared" si="53"/>
        <v>#N/A</v>
      </c>
      <c r="CJ13" s="48"/>
      <c r="CK13" s="48" t="e">
        <f t="shared" si="54"/>
        <v>#N/A</v>
      </c>
      <c r="CL13" s="49"/>
      <c r="CM13" s="80" t="e">
        <f t="shared" si="55"/>
        <v>#N/A</v>
      </c>
      <c r="CN13" s="81"/>
      <c r="CO13" s="48" t="e">
        <f t="shared" si="56"/>
        <v>#N/A</v>
      </c>
      <c r="CP13" s="61"/>
      <c r="CQ13" s="58" t="e">
        <f>IF(CO13=0,E33,IF(CO13=1,E34,IF(CO13=2,E35,IF(CO13=3,E36,IF(CO13=4,E37,IF(CO13=5,E38))))))</f>
        <v>#N/A</v>
      </c>
      <c r="CR13" s="75"/>
      <c r="CS13" s="76"/>
    </row>
    <row r="14" spans="1:97" x14ac:dyDescent="0.25">
      <c r="B14" s="8"/>
      <c r="E14" s="67">
        <f>Sheet1!B12</f>
        <v>0</v>
      </c>
      <c r="F14" s="68"/>
      <c r="G14" s="69"/>
      <c r="H14" s="22" t="str">
        <f t="shared" si="2"/>
        <v>0</v>
      </c>
      <c r="I14" s="21" t="str">
        <f t="shared" si="3"/>
        <v/>
      </c>
      <c r="J14" s="21" t="str">
        <f t="shared" si="4"/>
        <v/>
      </c>
      <c r="K14" s="21" t="str">
        <f t="shared" si="5"/>
        <v/>
      </c>
      <c r="L14" s="21" t="str">
        <f t="shared" si="6"/>
        <v/>
      </c>
      <c r="M14" s="21" t="str">
        <f t="shared" si="7"/>
        <v/>
      </c>
      <c r="N14" s="21" t="str">
        <f t="shared" si="8"/>
        <v/>
      </c>
      <c r="O14" s="21" t="str">
        <f t="shared" si="9"/>
        <v/>
      </c>
      <c r="P14" s="21" t="str">
        <f t="shared" si="10"/>
        <v/>
      </c>
      <c r="Q14" s="21" t="str">
        <f t="shared" si="11"/>
        <v/>
      </c>
      <c r="R14" s="21" t="str">
        <f t="shared" si="12"/>
        <v/>
      </c>
      <c r="S14" s="23" t="str">
        <f t="shared" si="13"/>
        <v/>
      </c>
      <c r="T14" s="37">
        <f>VLOOKUP(H14, Sheet5!$A$2:$B$37, 2, FALSE)</f>
        <v>0</v>
      </c>
      <c r="U14" s="37" t="e">
        <f>VLOOKUP(I14, Sheet5!$A$2:$B$37, 2, FALSE)</f>
        <v>#N/A</v>
      </c>
      <c r="V14" s="37" t="e">
        <f>VLOOKUP(J14, Sheet5!$A$2:$B$37, 2, FALSE)</f>
        <v>#N/A</v>
      </c>
      <c r="W14" s="37" t="e">
        <f>VLOOKUP(K14, Sheet5!$A$2:$B$37, 2, FALSE)</f>
        <v>#N/A</v>
      </c>
      <c r="X14" s="37" t="e">
        <f>VLOOKUP(L14, Sheet5!$A$2:$B$37, 2, FALSE)</f>
        <v>#N/A</v>
      </c>
      <c r="Y14" s="37" t="e">
        <f>VLOOKUP(M14, Sheet5!$A$2:$B$37, 2, FALSE)</f>
        <v>#N/A</v>
      </c>
      <c r="Z14" s="37" t="e">
        <f>VLOOKUP(N14, Sheet5!$A$2:$B$37, 2, FALSE)</f>
        <v>#N/A</v>
      </c>
      <c r="AA14" s="37" t="e">
        <f>VLOOKUP(O14, Sheet5!$A$2:$B$37, 2, FALSE)</f>
        <v>#N/A</v>
      </c>
      <c r="AB14" s="37" t="e">
        <f>VLOOKUP(P14, Sheet5!$A$2:$B$37, 2, FALSE)</f>
        <v>#N/A</v>
      </c>
      <c r="AC14" s="37" t="e">
        <f>VLOOKUP(Q14, Sheet5!$A$2:$B$37, 2, FALSE)</f>
        <v>#N/A</v>
      </c>
      <c r="AD14" s="37" t="e">
        <f>VLOOKUP(R14, Sheet5!$A$2:$B$37, 2, FALSE)</f>
        <v>#N/A</v>
      </c>
      <c r="AE14" s="37" t="e">
        <f>VLOOKUP(S14, Sheet5!$A$2:$B$37, 2, FALSE)</f>
        <v>#N/A</v>
      </c>
      <c r="AF14" s="24" t="str">
        <f t="shared" si="14"/>
        <v>00000</v>
      </c>
      <c r="AG14" s="24" t="e">
        <f t="shared" si="15"/>
        <v>#N/A</v>
      </c>
      <c r="AH14" s="24" t="e">
        <f t="shared" si="16"/>
        <v>#N/A</v>
      </c>
      <c r="AI14" s="24" t="e">
        <f t="shared" si="17"/>
        <v>#N/A</v>
      </c>
      <c r="AJ14" s="24" t="e">
        <f t="shared" si="18"/>
        <v>#N/A</v>
      </c>
      <c r="AK14" s="24" t="e">
        <f t="shared" si="19"/>
        <v>#N/A</v>
      </c>
      <c r="AL14" s="24" t="e">
        <f t="shared" si="20"/>
        <v>#N/A</v>
      </c>
      <c r="AM14" s="24" t="e">
        <f t="shared" si="21"/>
        <v>#N/A</v>
      </c>
      <c r="AN14" s="24" t="e">
        <f t="shared" si="22"/>
        <v>#N/A</v>
      </c>
      <c r="AO14" s="24" t="e">
        <f t="shared" si="23"/>
        <v>#N/A</v>
      </c>
      <c r="AP14" s="24" t="e">
        <f t="shared" si="24"/>
        <v>#N/A</v>
      </c>
      <c r="AQ14" s="24" t="e">
        <f t="shared" si="25"/>
        <v>#N/A</v>
      </c>
      <c r="AR14" s="24" t="str">
        <f t="shared" si="26"/>
        <v>00000</v>
      </c>
      <c r="AS14" s="24" t="e">
        <f t="shared" si="27"/>
        <v>#N/A</v>
      </c>
      <c r="AT14" s="24" t="e">
        <f t="shared" si="28"/>
        <v>#N/A</v>
      </c>
      <c r="AU14" s="24" t="e">
        <f t="shared" si="29"/>
        <v>#N/A</v>
      </c>
      <c r="AV14" s="24" t="e">
        <f t="shared" si="30"/>
        <v>#N/A</v>
      </c>
      <c r="AW14" s="24" t="e">
        <f t="shared" si="31"/>
        <v>#N/A</v>
      </c>
      <c r="AX14" s="24" t="e">
        <f t="shared" si="32"/>
        <v>#N/A</v>
      </c>
      <c r="AY14" s="24" t="e">
        <f t="shared" si="33"/>
        <v>#N/A</v>
      </c>
      <c r="AZ14" s="24" t="e">
        <f t="shared" si="34"/>
        <v>#N/A</v>
      </c>
      <c r="BA14" s="24" t="e">
        <f t="shared" si="35"/>
        <v>#N/A</v>
      </c>
      <c r="BB14" s="24" t="e">
        <f t="shared" si="36"/>
        <v>#N/A</v>
      </c>
      <c r="BC14" s="24" t="e">
        <f t="shared" si="37"/>
        <v>#N/A</v>
      </c>
      <c r="BD14" s="62" t="e">
        <f t="shared" si="38"/>
        <v>#N/A</v>
      </c>
      <c r="BE14" s="57"/>
      <c r="BF14" s="48" t="e">
        <f t="shared" si="39"/>
        <v>#N/A</v>
      </c>
      <c r="BG14" s="49"/>
      <c r="BH14" s="47" t="e">
        <f t="shared" si="40"/>
        <v>#N/A</v>
      </c>
      <c r="BI14" s="48"/>
      <c r="BJ14" s="48" t="e">
        <f t="shared" si="41"/>
        <v>#N/A</v>
      </c>
      <c r="BK14" s="61"/>
      <c r="BL14" s="39" t="e">
        <f t="shared" si="42"/>
        <v>#N/A</v>
      </c>
      <c r="BM14" s="56" t="e">
        <f t="shared" si="43"/>
        <v>#N/A</v>
      </c>
      <c r="BN14" s="58"/>
      <c r="BO14" s="47" t="e">
        <f t="shared" si="44"/>
        <v>#N/A</v>
      </c>
      <c r="BP14" s="48"/>
      <c r="BQ14" s="48" t="e">
        <f t="shared" si="45"/>
        <v>#N/A</v>
      </c>
      <c r="BR14" s="49"/>
      <c r="BS14" s="56" t="e">
        <f t="shared" si="57"/>
        <v>#N/A</v>
      </c>
      <c r="BT14" s="57"/>
      <c r="BU14" s="48" t="e">
        <f t="shared" si="46"/>
        <v>#N/A</v>
      </c>
      <c r="BV14" s="49"/>
      <c r="BW14" s="47" t="e">
        <f t="shared" si="47"/>
        <v>#N/A</v>
      </c>
      <c r="BX14" s="48"/>
      <c r="BY14" s="48" t="e">
        <f t="shared" si="48"/>
        <v>#N/A</v>
      </c>
      <c r="BZ14" s="49"/>
      <c r="CA14" s="47" t="e">
        <f t="shared" si="49"/>
        <v>#N/A</v>
      </c>
      <c r="CB14" s="48"/>
      <c r="CC14" s="48" t="e">
        <f t="shared" si="50"/>
        <v>#N/A</v>
      </c>
      <c r="CD14" s="49"/>
      <c r="CE14" s="47" t="e">
        <f t="shared" si="51"/>
        <v>#N/A</v>
      </c>
      <c r="CF14" s="48"/>
      <c r="CG14" s="48" t="e">
        <f t="shared" si="52"/>
        <v>#N/A</v>
      </c>
      <c r="CH14" s="49"/>
      <c r="CI14" s="47" t="e">
        <f t="shared" si="53"/>
        <v>#N/A</v>
      </c>
      <c r="CJ14" s="48"/>
      <c r="CK14" s="48" t="e">
        <f t="shared" si="54"/>
        <v>#N/A</v>
      </c>
      <c r="CL14" s="49"/>
      <c r="CM14" s="80" t="e">
        <f t="shared" si="55"/>
        <v>#N/A</v>
      </c>
      <c r="CN14" s="81"/>
      <c r="CO14" s="48" t="e">
        <f t="shared" si="56"/>
        <v>#N/A</v>
      </c>
      <c r="CP14" s="61"/>
      <c r="CQ14" s="58" t="e">
        <f>IF(CO14=0,E33,IF(CO14=1,E34,IF(CO14=2,E35,IF(CO14=3,E36,IF(CO14=4,E37,IF(CO14=5,E38))))))</f>
        <v>#N/A</v>
      </c>
      <c r="CR14" s="75"/>
      <c r="CS14" s="76"/>
    </row>
    <row r="15" spans="1:97" x14ac:dyDescent="0.25">
      <c r="E15" s="67">
        <f>Sheet1!B13</f>
        <v>0</v>
      </c>
      <c r="F15" s="68"/>
      <c r="G15" s="69"/>
      <c r="H15" s="22" t="str">
        <f t="shared" si="2"/>
        <v>0</v>
      </c>
      <c r="I15" s="21" t="str">
        <f t="shared" si="3"/>
        <v/>
      </c>
      <c r="J15" s="21" t="str">
        <f t="shared" si="4"/>
        <v/>
      </c>
      <c r="K15" s="21" t="str">
        <f t="shared" si="5"/>
        <v/>
      </c>
      <c r="L15" s="21" t="str">
        <f t="shared" si="6"/>
        <v/>
      </c>
      <c r="M15" s="21" t="str">
        <f t="shared" si="7"/>
        <v/>
      </c>
      <c r="N15" s="21" t="str">
        <f t="shared" si="8"/>
        <v/>
      </c>
      <c r="O15" s="21" t="str">
        <f t="shared" si="9"/>
        <v/>
      </c>
      <c r="P15" s="21" t="str">
        <f t="shared" si="10"/>
        <v/>
      </c>
      <c r="Q15" s="21" t="str">
        <f t="shared" si="11"/>
        <v/>
      </c>
      <c r="R15" s="21" t="str">
        <f t="shared" si="12"/>
        <v/>
      </c>
      <c r="S15" s="23" t="str">
        <f t="shared" si="13"/>
        <v/>
      </c>
      <c r="T15" s="37">
        <f>VLOOKUP(H15, Sheet5!$A$2:$B$37, 2, FALSE)</f>
        <v>0</v>
      </c>
      <c r="U15" s="37" t="e">
        <f>VLOOKUP(I15, Sheet5!$A$2:$B$37, 2, FALSE)</f>
        <v>#N/A</v>
      </c>
      <c r="V15" s="37" t="e">
        <f>VLOOKUP(J15, Sheet5!$A$2:$B$37, 2, FALSE)</f>
        <v>#N/A</v>
      </c>
      <c r="W15" s="37" t="e">
        <f>VLOOKUP(K15, Sheet5!$A$2:$B$37, 2, FALSE)</f>
        <v>#N/A</v>
      </c>
      <c r="X15" s="37" t="e">
        <f>VLOOKUP(L15, Sheet5!$A$2:$B$37, 2, FALSE)</f>
        <v>#N/A</v>
      </c>
      <c r="Y15" s="37" t="e">
        <f>VLOOKUP(M15, Sheet5!$A$2:$B$37, 2, FALSE)</f>
        <v>#N/A</v>
      </c>
      <c r="Z15" s="37" t="e">
        <f>VLOOKUP(N15, Sheet5!$A$2:$B$37, 2, FALSE)</f>
        <v>#N/A</v>
      </c>
      <c r="AA15" s="37" t="e">
        <f>VLOOKUP(O15, Sheet5!$A$2:$B$37, 2, FALSE)</f>
        <v>#N/A</v>
      </c>
      <c r="AB15" s="37" t="e">
        <f>VLOOKUP(P15, Sheet5!$A$2:$B$37, 2, FALSE)</f>
        <v>#N/A</v>
      </c>
      <c r="AC15" s="37" t="e">
        <f>VLOOKUP(Q15, Sheet5!$A$2:$B$37, 2, FALSE)</f>
        <v>#N/A</v>
      </c>
      <c r="AD15" s="37" t="e">
        <f>VLOOKUP(R15, Sheet5!$A$2:$B$37, 2, FALSE)</f>
        <v>#N/A</v>
      </c>
      <c r="AE15" s="37" t="e">
        <f>VLOOKUP(S15, Sheet5!$A$2:$B$37, 2, FALSE)</f>
        <v>#N/A</v>
      </c>
      <c r="AF15" s="24" t="str">
        <f t="shared" si="14"/>
        <v>00000</v>
      </c>
      <c r="AG15" s="24" t="e">
        <f t="shared" si="15"/>
        <v>#N/A</v>
      </c>
      <c r="AH15" s="24" t="e">
        <f t="shared" si="16"/>
        <v>#N/A</v>
      </c>
      <c r="AI15" s="24" t="e">
        <f t="shared" si="17"/>
        <v>#N/A</v>
      </c>
      <c r="AJ15" s="24" t="e">
        <f t="shared" si="18"/>
        <v>#N/A</v>
      </c>
      <c r="AK15" s="24" t="e">
        <f t="shared" si="19"/>
        <v>#N/A</v>
      </c>
      <c r="AL15" s="24" t="e">
        <f t="shared" si="20"/>
        <v>#N/A</v>
      </c>
      <c r="AM15" s="24" t="e">
        <f t="shared" si="21"/>
        <v>#N/A</v>
      </c>
      <c r="AN15" s="24" t="e">
        <f t="shared" si="22"/>
        <v>#N/A</v>
      </c>
      <c r="AO15" s="24" t="e">
        <f t="shared" si="23"/>
        <v>#N/A</v>
      </c>
      <c r="AP15" s="24" t="e">
        <f t="shared" si="24"/>
        <v>#N/A</v>
      </c>
      <c r="AQ15" s="24" t="e">
        <f t="shared" si="25"/>
        <v>#N/A</v>
      </c>
      <c r="AR15" s="24" t="str">
        <f t="shared" si="26"/>
        <v>00000</v>
      </c>
      <c r="AS15" s="24" t="e">
        <f t="shared" si="27"/>
        <v>#N/A</v>
      </c>
      <c r="AT15" s="24" t="e">
        <f t="shared" si="28"/>
        <v>#N/A</v>
      </c>
      <c r="AU15" s="24" t="e">
        <f t="shared" si="29"/>
        <v>#N/A</v>
      </c>
      <c r="AV15" s="24" t="e">
        <f t="shared" si="30"/>
        <v>#N/A</v>
      </c>
      <c r="AW15" s="24" t="e">
        <f t="shared" si="31"/>
        <v>#N/A</v>
      </c>
      <c r="AX15" s="24" t="e">
        <f t="shared" si="32"/>
        <v>#N/A</v>
      </c>
      <c r="AY15" s="24" t="e">
        <f t="shared" si="33"/>
        <v>#N/A</v>
      </c>
      <c r="AZ15" s="24" t="e">
        <f t="shared" si="34"/>
        <v>#N/A</v>
      </c>
      <c r="BA15" s="24" t="e">
        <f t="shared" si="35"/>
        <v>#N/A</v>
      </c>
      <c r="BB15" s="24" t="e">
        <f t="shared" si="36"/>
        <v>#N/A</v>
      </c>
      <c r="BC15" s="24" t="e">
        <f t="shared" si="37"/>
        <v>#N/A</v>
      </c>
      <c r="BD15" s="62" t="e">
        <f t="shared" si="38"/>
        <v>#N/A</v>
      </c>
      <c r="BE15" s="57"/>
      <c r="BF15" s="48" t="e">
        <f t="shared" si="39"/>
        <v>#N/A</v>
      </c>
      <c r="BG15" s="49"/>
      <c r="BH15" s="47" t="e">
        <f t="shared" si="40"/>
        <v>#N/A</v>
      </c>
      <c r="BI15" s="48"/>
      <c r="BJ15" s="48" t="e">
        <f t="shared" si="41"/>
        <v>#N/A</v>
      </c>
      <c r="BK15" s="61"/>
      <c r="BL15" s="39" t="e">
        <f t="shared" si="42"/>
        <v>#N/A</v>
      </c>
      <c r="BM15" s="56" t="e">
        <f t="shared" si="43"/>
        <v>#N/A</v>
      </c>
      <c r="BN15" s="58"/>
      <c r="BO15" s="47" t="e">
        <f t="shared" si="44"/>
        <v>#N/A</v>
      </c>
      <c r="BP15" s="48"/>
      <c r="BQ15" s="48" t="e">
        <f t="shared" si="45"/>
        <v>#N/A</v>
      </c>
      <c r="BR15" s="49"/>
      <c r="BS15" s="56" t="e">
        <f t="shared" si="57"/>
        <v>#N/A</v>
      </c>
      <c r="BT15" s="57"/>
      <c r="BU15" s="48" t="e">
        <f t="shared" si="46"/>
        <v>#N/A</v>
      </c>
      <c r="BV15" s="49"/>
      <c r="BW15" s="47" t="e">
        <f t="shared" si="47"/>
        <v>#N/A</v>
      </c>
      <c r="BX15" s="48"/>
      <c r="BY15" s="48" t="e">
        <f t="shared" si="48"/>
        <v>#N/A</v>
      </c>
      <c r="BZ15" s="49"/>
      <c r="CA15" s="47" t="e">
        <f t="shared" si="49"/>
        <v>#N/A</v>
      </c>
      <c r="CB15" s="48"/>
      <c r="CC15" s="48" t="e">
        <f t="shared" si="50"/>
        <v>#N/A</v>
      </c>
      <c r="CD15" s="49"/>
      <c r="CE15" s="47" t="e">
        <f t="shared" si="51"/>
        <v>#N/A</v>
      </c>
      <c r="CF15" s="48"/>
      <c r="CG15" s="48" t="e">
        <f t="shared" si="52"/>
        <v>#N/A</v>
      </c>
      <c r="CH15" s="49"/>
      <c r="CI15" s="47" t="e">
        <f t="shared" si="53"/>
        <v>#N/A</v>
      </c>
      <c r="CJ15" s="48"/>
      <c r="CK15" s="48" t="e">
        <f t="shared" si="54"/>
        <v>#N/A</v>
      </c>
      <c r="CL15" s="49"/>
      <c r="CM15" s="80" t="e">
        <f t="shared" si="55"/>
        <v>#N/A</v>
      </c>
      <c r="CN15" s="81"/>
      <c r="CO15" s="48" t="e">
        <f t="shared" si="56"/>
        <v>#N/A</v>
      </c>
      <c r="CP15" s="61"/>
      <c r="CQ15" s="58" t="e">
        <f>IF(CO15=0,E33,IF(CO15=1,E34,IF(CO15=2,E35,IF(CO15=3,E36,IF(CO15=4,E37,IF(CO15=5,E38))))))</f>
        <v>#N/A</v>
      </c>
      <c r="CR15" s="75"/>
      <c r="CS15" s="76"/>
    </row>
    <row r="16" spans="1:97" x14ac:dyDescent="0.25">
      <c r="E16" s="67">
        <f>Sheet1!B14</f>
        <v>0</v>
      </c>
      <c r="F16" s="68"/>
      <c r="G16" s="69"/>
      <c r="H16" s="22" t="str">
        <f t="shared" si="2"/>
        <v>0</v>
      </c>
      <c r="I16" s="21" t="str">
        <f t="shared" si="3"/>
        <v/>
      </c>
      <c r="J16" s="21" t="str">
        <f t="shared" si="4"/>
        <v/>
      </c>
      <c r="K16" s="21" t="str">
        <f t="shared" si="5"/>
        <v/>
      </c>
      <c r="L16" s="21" t="str">
        <f t="shared" si="6"/>
        <v/>
      </c>
      <c r="M16" s="21" t="str">
        <f t="shared" si="7"/>
        <v/>
      </c>
      <c r="N16" s="21" t="str">
        <f t="shared" si="8"/>
        <v/>
      </c>
      <c r="O16" s="21" t="str">
        <f t="shared" si="9"/>
        <v/>
      </c>
      <c r="P16" s="21" t="str">
        <f t="shared" si="10"/>
        <v/>
      </c>
      <c r="Q16" s="21" t="str">
        <f t="shared" si="11"/>
        <v/>
      </c>
      <c r="R16" s="21" t="str">
        <f t="shared" si="12"/>
        <v/>
      </c>
      <c r="S16" s="23" t="str">
        <f t="shared" si="13"/>
        <v/>
      </c>
      <c r="T16" s="37">
        <f>VLOOKUP(H16, Sheet5!$A$2:$B$37, 2, FALSE)</f>
        <v>0</v>
      </c>
      <c r="U16" s="37" t="e">
        <f>VLOOKUP(I16, Sheet5!$A$2:$B$37, 2, FALSE)</f>
        <v>#N/A</v>
      </c>
      <c r="V16" s="37" t="e">
        <f>VLOOKUP(J16, Sheet5!$A$2:$B$37, 2, FALSE)</f>
        <v>#N/A</v>
      </c>
      <c r="W16" s="37" t="e">
        <f>VLOOKUP(K16, Sheet5!$A$2:$B$37, 2, FALSE)</f>
        <v>#N/A</v>
      </c>
      <c r="X16" s="37" t="e">
        <f>VLOOKUP(L16, Sheet5!$A$2:$B$37, 2, FALSE)</f>
        <v>#N/A</v>
      </c>
      <c r="Y16" s="37" t="e">
        <f>VLOOKUP(M16, Sheet5!$A$2:$B$37, 2, FALSE)</f>
        <v>#N/A</v>
      </c>
      <c r="Z16" s="37" t="e">
        <f>VLOOKUP(N16, Sheet5!$A$2:$B$37, 2, FALSE)</f>
        <v>#N/A</v>
      </c>
      <c r="AA16" s="37" t="e">
        <f>VLOOKUP(O16, Sheet5!$A$2:$B$37, 2, FALSE)</f>
        <v>#N/A</v>
      </c>
      <c r="AB16" s="37" t="e">
        <f>VLOOKUP(P16, Sheet5!$A$2:$B$37, 2, FALSE)</f>
        <v>#N/A</v>
      </c>
      <c r="AC16" s="37" t="e">
        <f>VLOOKUP(Q16, Sheet5!$A$2:$B$37, 2, FALSE)</f>
        <v>#N/A</v>
      </c>
      <c r="AD16" s="37" t="e">
        <f>VLOOKUP(R16, Sheet5!$A$2:$B$37, 2, FALSE)</f>
        <v>#N/A</v>
      </c>
      <c r="AE16" s="37" t="e">
        <f>VLOOKUP(S16, Sheet5!$A$2:$B$37, 2, FALSE)</f>
        <v>#N/A</v>
      </c>
      <c r="AF16" s="24" t="str">
        <f t="shared" si="14"/>
        <v>00000</v>
      </c>
      <c r="AG16" s="24" t="e">
        <f t="shared" si="15"/>
        <v>#N/A</v>
      </c>
      <c r="AH16" s="24" t="e">
        <f t="shared" si="16"/>
        <v>#N/A</v>
      </c>
      <c r="AI16" s="24" t="e">
        <f t="shared" si="17"/>
        <v>#N/A</v>
      </c>
      <c r="AJ16" s="24" t="e">
        <f t="shared" si="18"/>
        <v>#N/A</v>
      </c>
      <c r="AK16" s="24" t="e">
        <f t="shared" si="19"/>
        <v>#N/A</v>
      </c>
      <c r="AL16" s="24" t="e">
        <f t="shared" si="20"/>
        <v>#N/A</v>
      </c>
      <c r="AM16" s="24" t="e">
        <f t="shared" si="21"/>
        <v>#N/A</v>
      </c>
      <c r="AN16" s="24" t="e">
        <f t="shared" si="22"/>
        <v>#N/A</v>
      </c>
      <c r="AO16" s="24" t="e">
        <f t="shared" si="23"/>
        <v>#N/A</v>
      </c>
      <c r="AP16" s="24" t="e">
        <f t="shared" si="24"/>
        <v>#N/A</v>
      </c>
      <c r="AQ16" s="24" t="e">
        <f t="shared" si="25"/>
        <v>#N/A</v>
      </c>
      <c r="AR16" s="24" t="str">
        <f t="shared" si="26"/>
        <v>00000</v>
      </c>
      <c r="AS16" s="24" t="e">
        <f t="shared" si="27"/>
        <v>#N/A</v>
      </c>
      <c r="AT16" s="24" t="e">
        <f t="shared" si="28"/>
        <v>#N/A</v>
      </c>
      <c r="AU16" s="24" t="e">
        <f t="shared" si="29"/>
        <v>#N/A</v>
      </c>
      <c r="AV16" s="24" t="e">
        <f t="shared" si="30"/>
        <v>#N/A</v>
      </c>
      <c r="AW16" s="24" t="e">
        <f t="shared" si="31"/>
        <v>#N/A</v>
      </c>
      <c r="AX16" s="24" t="e">
        <f t="shared" si="32"/>
        <v>#N/A</v>
      </c>
      <c r="AY16" s="24" t="e">
        <f t="shared" si="33"/>
        <v>#N/A</v>
      </c>
      <c r="AZ16" s="24" t="e">
        <f t="shared" si="34"/>
        <v>#N/A</v>
      </c>
      <c r="BA16" s="24" t="e">
        <f t="shared" si="35"/>
        <v>#N/A</v>
      </c>
      <c r="BB16" s="24" t="e">
        <f t="shared" si="36"/>
        <v>#N/A</v>
      </c>
      <c r="BC16" s="24" t="e">
        <f t="shared" si="37"/>
        <v>#N/A</v>
      </c>
      <c r="BD16" s="62" t="e">
        <f t="shared" si="38"/>
        <v>#N/A</v>
      </c>
      <c r="BE16" s="57"/>
      <c r="BF16" s="48" t="e">
        <f t="shared" si="39"/>
        <v>#N/A</v>
      </c>
      <c r="BG16" s="49"/>
      <c r="BH16" s="47" t="e">
        <f t="shared" si="40"/>
        <v>#N/A</v>
      </c>
      <c r="BI16" s="48"/>
      <c r="BJ16" s="48" t="e">
        <f t="shared" si="41"/>
        <v>#N/A</v>
      </c>
      <c r="BK16" s="61"/>
      <c r="BL16" s="39" t="e">
        <f t="shared" si="42"/>
        <v>#N/A</v>
      </c>
      <c r="BM16" s="56" t="e">
        <f t="shared" si="43"/>
        <v>#N/A</v>
      </c>
      <c r="BN16" s="58"/>
      <c r="BO16" s="47" t="e">
        <f t="shared" si="44"/>
        <v>#N/A</v>
      </c>
      <c r="BP16" s="48"/>
      <c r="BQ16" s="48" t="e">
        <f t="shared" si="45"/>
        <v>#N/A</v>
      </c>
      <c r="BR16" s="49"/>
      <c r="BS16" s="56" t="e">
        <f t="shared" si="57"/>
        <v>#N/A</v>
      </c>
      <c r="BT16" s="57"/>
      <c r="BU16" s="48" t="e">
        <f t="shared" si="46"/>
        <v>#N/A</v>
      </c>
      <c r="BV16" s="49"/>
      <c r="BW16" s="47" t="e">
        <f t="shared" si="47"/>
        <v>#N/A</v>
      </c>
      <c r="BX16" s="48"/>
      <c r="BY16" s="48" t="e">
        <f t="shared" si="48"/>
        <v>#N/A</v>
      </c>
      <c r="BZ16" s="49"/>
      <c r="CA16" s="47" t="e">
        <f t="shared" si="49"/>
        <v>#N/A</v>
      </c>
      <c r="CB16" s="48"/>
      <c r="CC16" s="48" t="e">
        <f t="shared" si="50"/>
        <v>#N/A</v>
      </c>
      <c r="CD16" s="49"/>
      <c r="CE16" s="47" t="e">
        <f t="shared" si="51"/>
        <v>#N/A</v>
      </c>
      <c r="CF16" s="48"/>
      <c r="CG16" s="48" t="e">
        <f t="shared" si="52"/>
        <v>#N/A</v>
      </c>
      <c r="CH16" s="49"/>
      <c r="CI16" s="47" t="e">
        <f t="shared" si="53"/>
        <v>#N/A</v>
      </c>
      <c r="CJ16" s="48"/>
      <c r="CK16" s="48" t="e">
        <f t="shared" si="54"/>
        <v>#N/A</v>
      </c>
      <c r="CL16" s="49"/>
      <c r="CM16" s="80" t="e">
        <f t="shared" si="55"/>
        <v>#N/A</v>
      </c>
      <c r="CN16" s="81"/>
      <c r="CO16" s="48" t="e">
        <f t="shared" si="56"/>
        <v>#N/A</v>
      </c>
      <c r="CP16" s="61"/>
      <c r="CQ16" s="58" t="e">
        <f>IF(CO16=0,E33,IF(CO16=1,E34,IF(CO16=2,E35,IF(CO16=3,E36,IF(CO16=4,E37,IF(CO16=5,E38))))))</f>
        <v>#N/A</v>
      </c>
      <c r="CR16" s="75"/>
      <c r="CS16" s="76"/>
    </row>
    <row r="17" spans="5:97" x14ac:dyDescent="0.25">
      <c r="E17" s="67">
        <f>Sheet1!B15</f>
        <v>0</v>
      </c>
      <c r="F17" s="68"/>
      <c r="G17" s="69"/>
      <c r="H17" s="22" t="str">
        <f t="shared" si="2"/>
        <v>0</v>
      </c>
      <c r="I17" s="21" t="str">
        <f t="shared" si="3"/>
        <v/>
      </c>
      <c r="J17" s="21" t="str">
        <f t="shared" si="4"/>
        <v/>
      </c>
      <c r="K17" s="21" t="str">
        <f t="shared" si="5"/>
        <v/>
      </c>
      <c r="L17" s="21" t="str">
        <f t="shared" si="6"/>
        <v/>
      </c>
      <c r="M17" s="21" t="str">
        <f t="shared" si="7"/>
        <v/>
      </c>
      <c r="N17" s="21" t="str">
        <f t="shared" si="8"/>
        <v/>
      </c>
      <c r="O17" s="21" t="str">
        <f t="shared" si="9"/>
        <v/>
      </c>
      <c r="P17" s="21" t="str">
        <f t="shared" si="10"/>
        <v/>
      </c>
      <c r="Q17" s="21" t="str">
        <f t="shared" si="11"/>
        <v/>
      </c>
      <c r="R17" s="21" t="str">
        <f t="shared" si="12"/>
        <v/>
      </c>
      <c r="S17" s="23" t="str">
        <f t="shared" si="13"/>
        <v/>
      </c>
      <c r="T17" s="37">
        <f>VLOOKUP(H17, Sheet5!$A$2:$B$37, 2, FALSE)</f>
        <v>0</v>
      </c>
      <c r="U17" s="37" t="e">
        <f>VLOOKUP(I17, Sheet5!$A$2:$B$37, 2, FALSE)</f>
        <v>#N/A</v>
      </c>
      <c r="V17" s="37" t="e">
        <f>VLOOKUP(J17, Sheet5!$A$2:$B$37, 2, FALSE)</f>
        <v>#N/A</v>
      </c>
      <c r="W17" s="37" t="e">
        <f>VLOOKUP(K17, Sheet5!$A$2:$B$37, 2, FALSE)</f>
        <v>#N/A</v>
      </c>
      <c r="X17" s="37" t="e">
        <f>VLOOKUP(L17, Sheet5!$A$2:$B$37, 2, FALSE)</f>
        <v>#N/A</v>
      </c>
      <c r="Y17" s="37" t="e">
        <f>VLOOKUP(M17, Sheet5!$A$2:$B$37, 2, FALSE)</f>
        <v>#N/A</v>
      </c>
      <c r="Z17" s="37" t="e">
        <f>VLOOKUP(N17, Sheet5!$A$2:$B$37, 2, FALSE)</f>
        <v>#N/A</v>
      </c>
      <c r="AA17" s="37" t="e">
        <f>VLOOKUP(O17, Sheet5!$A$2:$B$37, 2, FALSE)</f>
        <v>#N/A</v>
      </c>
      <c r="AB17" s="37" t="e">
        <f>VLOOKUP(P17, Sheet5!$A$2:$B$37, 2, FALSE)</f>
        <v>#N/A</v>
      </c>
      <c r="AC17" s="37" t="e">
        <f>VLOOKUP(Q17, Sheet5!$A$2:$B$37, 2, FALSE)</f>
        <v>#N/A</v>
      </c>
      <c r="AD17" s="37" t="e">
        <f>VLOOKUP(R17, Sheet5!$A$2:$B$37, 2, FALSE)</f>
        <v>#N/A</v>
      </c>
      <c r="AE17" s="37" t="e">
        <f>VLOOKUP(S17, Sheet5!$A$2:$B$37, 2, FALSE)</f>
        <v>#N/A</v>
      </c>
      <c r="AF17" s="24" t="str">
        <f t="shared" si="14"/>
        <v>00000</v>
      </c>
      <c r="AG17" s="24" t="e">
        <f t="shared" si="15"/>
        <v>#N/A</v>
      </c>
      <c r="AH17" s="24" t="e">
        <f t="shared" si="16"/>
        <v>#N/A</v>
      </c>
      <c r="AI17" s="24" t="e">
        <f t="shared" si="17"/>
        <v>#N/A</v>
      </c>
      <c r="AJ17" s="24" t="e">
        <f t="shared" si="18"/>
        <v>#N/A</v>
      </c>
      <c r="AK17" s="24" t="e">
        <f t="shared" si="19"/>
        <v>#N/A</v>
      </c>
      <c r="AL17" s="24" t="e">
        <f t="shared" si="20"/>
        <v>#N/A</v>
      </c>
      <c r="AM17" s="24" t="e">
        <f t="shared" si="21"/>
        <v>#N/A</v>
      </c>
      <c r="AN17" s="24" t="e">
        <f t="shared" si="22"/>
        <v>#N/A</v>
      </c>
      <c r="AO17" s="24" t="e">
        <f t="shared" si="23"/>
        <v>#N/A</v>
      </c>
      <c r="AP17" s="24" t="e">
        <f t="shared" si="24"/>
        <v>#N/A</v>
      </c>
      <c r="AQ17" s="24" t="e">
        <f t="shared" si="25"/>
        <v>#N/A</v>
      </c>
      <c r="AR17" s="24" t="str">
        <f t="shared" si="26"/>
        <v>00000</v>
      </c>
      <c r="AS17" s="24" t="e">
        <f t="shared" si="27"/>
        <v>#N/A</v>
      </c>
      <c r="AT17" s="24" t="e">
        <f t="shared" si="28"/>
        <v>#N/A</v>
      </c>
      <c r="AU17" s="24" t="e">
        <f t="shared" si="29"/>
        <v>#N/A</v>
      </c>
      <c r="AV17" s="24" t="e">
        <f t="shared" si="30"/>
        <v>#N/A</v>
      </c>
      <c r="AW17" s="24" t="e">
        <f t="shared" si="31"/>
        <v>#N/A</v>
      </c>
      <c r="AX17" s="24" t="e">
        <f t="shared" si="32"/>
        <v>#N/A</v>
      </c>
      <c r="AY17" s="24" t="e">
        <f t="shared" si="33"/>
        <v>#N/A</v>
      </c>
      <c r="AZ17" s="24" t="e">
        <f t="shared" si="34"/>
        <v>#N/A</v>
      </c>
      <c r="BA17" s="24" t="e">
        <f t="shared" si="35"/>
        <v>#N/A</v>
      </c>
      <c r="BB17" s="24" t="e">
        <f t="shared" si="36"/>
        <v>#N/A</v>
      </c>
      <c r="BC17" s="24" t="e">
        <f t="shared" si="37"/>
        <v>#N/A</v>
      </c>
      <c r="BD17" s="62" t="e">
        <f t="shared" si="38"/>
        <v>#N/A</v>
      </c>
      <c r="BE17" s="57"/>
      <c r="BF17" s="48" t="e">
        <f t="shared" si="39"/>
        <v>#N/A</v>
      </c>
      <c r="BG17" s="49"/>
      <c r="BH17" s="47" t="e">
        <f t="shared" si="40"/>
        <v>#N/A</v>
      </c>
      <c r="BI17" s="48"/>
      <c r="BJ17" s="48" t="e">
        <f t="shared" si="41"/>
        <v>#N/A</v>
      </c>
      <c r="BK17" s="61"/>
      <c r="BL17" s="39" t="e">
        <f t="shared" si="42"/>
        <v>#N/A</v>
      </c>
      <c r="BM17" s="56" t="e">
        <f t="shared" si="43"/>
        <v>#N/A</v>
      </c>
      <c r="BN17" s="58"/>
      <c r="BO17" s="47" t="e">
        <f t="shared" si="44"/>
        <v>#N/A</v>
      </c>
      <c r="BP17" s="48"/>
      <c r="BQ17" s="48" t="e">
        <f t="shared" si="45"/>
        <v>#N/A</v>
      </c>
      <c r="BR17" s="49"/>
      <c r="BS17" s="56" t="e">
        <f t="shared" si="57"/>
        <v>#N/A</v>
      </c>
      <c r="BT17" s="57"/>
      <c r="BU17" s="48" t="e">
        <f t="shared" si="46"/>
        <v>#N/A</v>
      </c>
      <c r="BV17" s="49"/>
      <c r="BW17" s="47" t="e">
        <f t="shared" si="47"/>
        <v>#N/A</v>
      </c>
      <c r="BX17" s="48"/>
      <c r="BY17" s="48" t="e">
        <f t="shared" si="48"/>
        <v>#N/A</v>
      </c>
      <c r="BZ17" s="49"/>
      <c r="CA17" s="47" t="e">
        <f t="shared" si="49"/>
        <v>#N/A</v>
      </c>
      <c r="CB17" s="48"/>
      <c r="CC17" s="48" t="e">
        <f t="shared" si="50"/>
        <v>#N/A</v>
      </c>
      <c r="CD17" s="49"/>
      <c r="CE17" s="47" t="e">
        <f t="shared" si="51"/>
        <v>#N/A</v>
      </c>
      <c r="CF17" s="48"/>
      <c r="CG17" s="48" t="e">
        <f t="shared" si="52"/>
        <v>#N/A</v>
      </c>
      <c r="CH17" s="49"/>
      <c r="CI17" s="47" t="e">
        <f t="shared" si="53"/>
        <v>#N/A</v>
      </c>
      <c r="CJ17" s="48"/>
      <c r="CK17" s="48" t="e">
        <f t="shared" si="54"/>
        <v>#N/A</v>
      </c>
      <c r="CL17" s="49"/>
      <c r="CM17" s="80" t="e">
        <f t="shared" si="55"/>
        <v>#N/A</v>
      </c>
      <c r="CN17" s="81"/>
      <c r="CO17" s="48" t="e">
        <f t="shared" si="56"/>
        <v>#N/A</v>
      </c>
      <c r="CP17" s="61"/>
      <c r="CQ17" s="58" t="e">
        <f>IF(CO17=0,E33,IF(CO17=1,E34,IF(CO17=2,E35,IF(CO17=3,E36,IF(CO17=4,E37,IF(CO17=5,E38))))))</f>
        <v>#N/A</v>
      </c>
      <c r="CR17" s="75"/>
      <c r="CS17" s="76"/>
    </row>
    <row r="18" spans="5:97" x14ac:dyDescent="0.25">
      <c r="E18" s="67">
        <f>Sheet1!B16</f>
        <v>0</v>
      </c>
      <c r="F18" s="68"/>
      <c r="G18" s="69"/>
      <c r="H18" s="22" t="str">
        <f t="shared" si="2"/>
        <v>0</v>
      </c>
      <c r="I18" s="21" t="str">
        <f t="shared" si="3"/>
        <v/>
      </c>
      <c r="J18" s="21" t="str">
        <f t="shared" si="4"/>
        <v/>
      </c>
      <c r="K18" s="21" t="str">
        <f t="shared" si="5"/>
        <v/>
      </c>
      <c r="L18" s="21" t="str">
        <f t="shared" si="6"/>
        <v/>
      </c>
      <c r="M18" s="21" t="str">
        <f t="shared" si="7"/>
        <v/>
      </c>
      <c r="N18" s="21" t="str">
        <f t="shared" si="8"/>
        <v/>
      </c>
      <c r="O18" s="21" t="str">
        <f t="shared" si="9"/>
        <v/>
      </c>
      <c r="P18" s="21" t="str">
        <f t="shared" si="10"/>
        <v/>
      </c>
      <c r="Q18" s="21" t="str">
        <f t="shared" si="11"/>
        <v/>
      </c>
      <c r="R18" s="21" t="str">
        <f t="shared" si="12"/>
        <v/>
      </c>
      <c r="S18" s="23" t="str">
        <f t="shared" si="13"/>
        <v/>
      </c>
      <c r="T18" s="37">
        <f>VLOOKUP(H18, Sheet5!$A$2:$B$37, 2, FALSE)</f>
        <v>0</v>
      </c>
      <c r="U18" s="37" t="e">
        <f>VLOOKUP(I18, Sheet5!$A$2:$B$37, 2, FALSE)</f>
        <v>#N/A</v>
      </c>
      <c r="V18" s="37" t="e">
        <f>VLOOKUP(J18, Sheet5!$A$2:$B$37, 2, FALSE)</f>
        <v>#N/A</v>
      </c>
      <c r="W18" s="37" t="e">
        <f>VLOOKUP(K18, Sheet5!$A$2:$B$37, 2, FALSE)</f>
        <v>#N/A</v>
      </c>
      <c r="X18" s="37" t="e">
        <f>VLOOKUP(L18, Sheet5!$A$2:$B$37, 2, FALSE)</f>
        <v>#N/A</v>
      </c>
      <c r="Y18" s="37" t="e">
        <f>VLOOKUP(M18, Sheet5!$A$2:$B$37, 2, FALSE)</f>
        <v>#N/A</v>
      </c>
      <c r="Z18" s="37" t="e">
        <f>VLOOKUP(N18, Sheet5!$A$2:$B$37, 2, FALSE)</f>
        <v>#N/A</v>
      </c>
      <c r="AA18" s="37" t="e">
        <f>VLOOKUP(O18, Sheet5!$A$2:$B$37, 2, FALSE)</f>
        <v>#N/A</v>
      </c>
      <c r="AB18" s="37" t="e">
        <f>VLOOKUP(P18, Sheet5!$A$2:$B$37, 2, FALSE)</f>
        <v>#N/A</v>
      </c>
      <c r="AC18" s="37" t="e">
        <f>VLOOKUP(Q18, Sheet5!$A$2:$B$37, 2, FALSE)</f>
        <v>#N/A</v>
      </c>
      <c r="AD18" s="37" t="e">
        <f>VLOOKUP(R18, Sheet5!$A$2:$B$37, 2, FALSE)</f>
        <v>#N/A</v>
      </c>
      <c r="AE18" s="37" t="e">
        <f>VLOOKUP(S18, Sheet5!$A$2:$B$37, 2, FALSE)</f>
        <v>#N/A</v>
      </c>
      <c r="AF18" s="24" t="str">
        <f t="shared" si="14"/>
        <v>00000</v>
      </c>
      <c r="AG18" s="24" t="e">
        <f t="shared" si="15"/>
        <v>#N/A</v>
      </c>
      <c r="AH18" s="24" t="e">
        <f t="shared" si="16"/>
        <v>#N/A</v>
      </c>
      <c r="AI18" s="24" t="e">
        <f t="shared" si="17"/>
        <v>#N/A</v>
      </c>
      <c r="AJ18" s="24" t="e">
        <f t="shared" si="18"/>
        <v>#N/A</v>
      </c>
      <c r="AK18" s="24" t="e">
        <f t="shared" si="19"/>
        <v>#N/A</v>
      </c>
      <c r="AL18" s="24" t="e">
        <f t="shared" si="20"/>
        <v>#N/A</v>
      </c>
      <c r="AM18" s="24" t="e">
        <f t="shared" si="21"/>
        <v>#N/A</v>
      </c>
      <c r="AN18" s="24" t="e">
        <f t="shared" si="22"/>
        <v>#N/A</v>
      </c>
      <c r="AO18" s="24" t="e">
        <f t="shared" si="23"/>
        <v>#N/A</v>
      </c>
      <c r="AP18" s="24" t="e">
        <f t="shared" si="24"/>
        <v>#N/A</v>
      </c>
      <c r="AQ18" s="24" t="e">
        <f t="shared" si="25"/>
        <v>#N/A</v>
      </c>
      <c r="AR18" s="24" t="str">
        <f t="shared" si="26"/>
        <v>00000</v>
      </c>
      <c r="AS18" s="24" t="e">
        <f t="shared" si="27"/>
        <v>#N/A</v>
      </c>
      <c r="AT18" s="24" t="e">
        <f t="shared" si="28"/>
        <v>#N/A</v>
      </c>
      <c r="AU18" s="24" t="e">
        <f t="shared" si="29"/>
        <v>#N/A</v>
      </c>
      <c r="AV18" s="24" t="e">
        <f t="shared" si="30"/>
        <v>#N/A</v>
      </c>
      <c r="AW18" s="24" t="e">
        <f t="shared" si="31"/>
        <v>#N/A</v>
      </c>
      <c r="AX18" s="24" t="e">
        <f t="shared" si="32"/>
        <v>#N/A</v>
      </c>
      <c r="AY18" s="24" t="e">
        <f t="shared" si="33"/>
        <v>#N/A</v>
      </c>
      <c r="AZ18" s="24" t="e">
        <f t="shared" si="34"/>
        <v>#N/A</v>
      </c>
      <c r="BA18" s="24" t="e">
        <f t="shared" si="35"/>
        <v>#N/A</v>
      </c>
      <c r="BB18" s="24" t="e">
        <f t="shared" si="36"/>
        <v>#N/A</v>
      </c>
      <c r="BC18" s="24" t="e">
        <f t="shared" si="37"/>
        <v>#N/A</v>
      </c>
      <c r="BD18" s="62" t="e">
        <f t="shared" si="38"/>
        <v>#N/A</v>
      </c>
      <c r="BE18" s="57"/>
      <c r="BF18" s="48" t="e">
        <f t="shared" si="39"/>
        <v>#N/A</v>
      </c>
      <c r="BG18" s="49"/>
      <c r="BH18" s="47" t="e">
        <f t="shared" si="40"/>
        <v>#N/A</v>
      </c>
      <c r="BI18" s="48"/>
      <c r="BJ18" s="48" t="e">
        <f t="shared" si="41"/>
        <v>#N/A</v>
      </c>
      <c r="BK18" s="61"/>
      <c r="BL18" s="39" t="e">
        <f t="shared" si="42"/>
        <v>#N/A</v>
      </c>
      <c r="BM18" s="56" t="e">
        <f t="shared" si="43"/>
        <v>#N/A</v>
      </c>
      <c r="BN18" s="58"/>
      <c r="BO18" s="47" t="e">
        <f t="shared" si="44"/>
        <v>#N/A</v>
      </c>
      <c r="BP18" s="48"/>
      <c r="BQ18" s="48" t="e">
        <f t="shared" si="45"/>
        <v>#N/A</v>
      </c>
      <c r="BR18" s="49"/>
      <c r="BS18" s="56" t="e">
        <f t="shared" si="57"/>
        <v>#N/A</v>
      </c>
      <c r="BT18" s="57"/>
      <c r="BU18" s="48" t="e">
        <f t="shared" si="46"/>
        <v>#N/A</v>
      </c>
      <c r="BV18" s="49"/>
      <c r="BW18" s="47" t="e">
        <f t="shared" si="47"/>
        <v>#N/A</v>
      </c>
      <c r="BX18" s="48"/>
      <c r="BY18" s="48" t="e">
        <f t="shared" si="48"/>
        <v>#N/A</v>
      </c>
      <c r="BZ18" s="49"/>
      <c r="CA18" s="47" t="e">
        <f t="shared" si="49"/>
        <v>#N/A</v>
      </c>
      <c r="CB18" s="48"/>
      <c r="CC18" s="48" t="e">
        <f t="shared" si="50"/>
        <v>#N/A</v>
      </c>
      <c r="CD18" s="49"/>
      <c r="CE18" s="47" t="e">
        <f t="shared" si="51"/>
        <v>#N/A</v>
      </c>
      <c r="CF18" s="48"/>
      <c r="CG18" s="48" t="e">
        <f t="shared" si="52"/>
        <v>#N/A</v>
      </c>
      <c r="CH18" s="49"/>
      <c r="CI18" s="47" t="e">
        <f t="shared" si="53"/>
        <v>#N/A</v>
      </c>
      <c r="CJ18" s="48"/>
      <c r="CK18" s="48" t="e">
        <f t="shared" si="54"/>
        <v>#N/A</v>
      </c>
      <c r="CL18" s="49"/>
      <c r="CM18" s="80" t="e">
        <f t="shared" si="55"/>
        <v>#N/A</v>
      </c>
      <c r="CN18" s="81"/>
      <c r="CO18" s="48" t="e">
        <f t="shared" si="56"/>
        <v>#N/A</v>
      </c>
      <c r="CP18" s="61"/>
      <c r="CQ18" s="58" t="e">
        <f>IF(CO18=0,E33,IF(CO18=1,E34,IF(CO18=2,E35,IF(CO18=3,E36,IF(CO18=4,E37,IF(CO18=5,E38))))))</f>
        <v>#N/A</v>
      </c>
      <c r="CR18" s="75"/>
      <c r="CS18" s="76"/>
    </row>
    <row r="19" spans="5:97" x14ac:dyDescent="0.25">
      <c r="E19" s="67">
        <f>Sheet1!B17</f>
        <v>0</v>
      </c>
      <c r="F19" s="68"/>
      <c r="G19" s="69"/>
      <c r="H19" s="22" t="str">
        <f t="shared" si="2"/>
        <v>0</v>
      </c>
      <c r="I19" s="21" t="str">
        <f t="shared" si="3"/>
        <v/>
      </c>
      <c r="J19" s="21" t="str">
        <f t="shared" si="4"/>
        <v/>
      </c>
      <c r="K19" s="21" t="str">
        <f t="shared" si="5"/>
        <v/>
      </c>
      <c r="L19" s="21" t="str">
        <f t="shared" si="6"/>
        <v/>
      </c>
      <c r="M19" s="21" t="str">
        <f t="shared" si="7"/>
        <v/>
      </c>
      <c r="N19" s="21" t="str">
        <f t="shared" si="8"/>
        <v/>
      </c>
      <c r="O19" s="21" t="str">
        <f t="shared" si="9"/>
        <v/>
      </c>
      <c r="P19" s="21" t="str">
        <f t="shared" si="10"/>
        <v/>
      </c>
      <c r="Q19" s="21" t="str">
        <f t="shared" si="11"/>
        <v/>
      </c>
      <c r="R19" s="21" t="str">
        <f t="shared" si="12"/>
        <v/>
      </c>
      <c r="S19" s="23" t="str">
        <f t="shared" si="13"/>
        <v/>
      </c>
      <c r="T19" s="37">
        <f>VLOOKUP(H19, Sheet5!$A$2:$B$37, 2, FALSE)</f>
        <v>0</v>
      </c>
      <c r="U19" s="37" t="e">
        <f>VLOOKUP(I19, Sheet5!$A$2:$B$37, 2, FALSE)</f>
        <v>#N/A</v>
      </c>
      <c r="V19" s="37" t="e">
        <f>VLOOKUP(J19, Sheet5!$A$2:$B$37, 2, FALSE)</f>
        <v>#N/A</v>
      </c>
      <c r="W19" s="37" t="e">
        <f>VLOOKUP(K19, Sheet5!$A$2:$B$37, 2, FALSE)</f>
        <v>#N/A</v>
      </c>
      <c r="X19" s="37" t="e">
        <f>VLOOKUP(L19, Sheet5!$A$2:$B$37, 2, FALSE)</f>
        <v>#N/A</v>
      </c>
      <c r="Y19" s="37" t="e">
        <f>VLOOKUP(M19, Sheet5!$A$2:$B$37, 2, FALSE)</f>
        <v>#N/A</v>
      </c>
      <c r="Z19" s="37" t="e">
        <f>VLOOKUP(N19, Sheet5!$A$2:$B$37, 2, FALSE)</f>
        <v>#N/A</v>
      </c>
      <c r="AA19" s="37" t="e">
        <f>VLOOKUP(O19, Sheet5!$A$2:$B$37, 2, FALSE)</f>
        <v>#N/A</v>
      </c>
      <c r="AB19" s="37" t="e">
        <f>VLOOKUP(P19, Sheet5!$A$2:$B$37, 2, FALSE)</f>
        <v>#N/A</v>
      </c>
      <c r="AC19" s="37" t="e">
        <f>VLOOKUP(Q19, Sheet5!$A$2:$B$37, 2, FALSE)</f>
        <v>#N/A</v>
      </c>
      <c r="AD19" s="37" t="e">
        <f>VLOOKUP(R19, Sheet5!$A$2:$B$37, 2, FALSE)</f>
        <v>#N/A</v>
      </c>
      <c r="AE19" s="37" t="e">
        <f>VLOOKUP(S19, Sheet5!$A$2:$B$37, 2, FALSE)</f>
        <v>#N/A</v>
      </c>
      <c r="AF19" s="24" t="str">
        <f t="shared" si="14"/>
        <v>00000</v>
      </c>
      <c r="AG19" s="24" t="e">
        <f t="shared" si="15"/>
        <v>#N/A</v>
      </c>
      <c r="AH19" s="24" t="e">
        <f t="shared" si="16"/>
        <v>#N/A</v>
      </c>
      <c r="AI19" s="24" t="e">
        <f t="shared" si="17"/>
        <v>#N/A</v>
      </c>
      <c r="AJ19" s="24" t="e">
        <f t="shared" si="18"/>
        <v>#N/A</v>
      </c>
      <c r="AK19" s="24" t="e">
        <f t="shared" si="19"/>
        <v>#N/A</v>
      </c>
      <c r="AL19" s="24" t="e">
        <f t="shared" si="20"/>
        <v>#N/A</v>
      </c>
      <c r="AM19" s="24" t="e">
        <f t="shared" si="21"/>
        <v>#N/A</v>
      </c>
      <c r="AN19" s="24" t="e">
        <f t="shared" si="22"/>
        <v>#N/A</v>
      </c>
      <c r="AO19" s="24" t="e">
        <f t="shared" si="23"/>
        <v>#N/A</v>
      </c>
      <c r="AP19" s="24" t="e">
        <f t="shared" si="24"/>
        <v>#N/A</v>
      </c>
      <c r="AQ19" s="24" t="e">
        <f t="shared" si="25"/>
        <v>#N/A</v>
      </c>
      <c r="AR19" s="24" t="str">
        <f t="shared" si="26"/>
        <v>00000</v>
      </c>
      <c r="AS19" s="24" t="e">
        <f t="shared" si="27"/>
        <v>#N/A</v>
      </c>
      <c r="AT19" s="24" t="e">
        <f t="shared" si="28"/>
        <v>#N/A</v>
      </c>
      <c r="AU19" s="24" t="e">
        <f t="shared" si="29"/>
        <v>#N/A</v>
      </c>
      <c r="AV19" s="24" t="e">
        <f t="shared" si="30"/>
        <v>#N/A</v>
      </c>
      <c r="AW19" s="24" t="e">
        <f t="shared" si="31"/>
        <v>#N/A</v>
      </c>
      <c r="AX19" s="24" t="e">
        <f t="shared" si="32"/>
        <v>#N/A</v>
      </c>
      <c r="AY19" s="24" t="e">
        <f t="shared" si="33"/>
        <v>#N/A</v>
      </c>
      <c r="AZ19" s="24" t="e">
        <f t="shared" si="34"/>
        <v>#N/A</v>
      </c>
      <c r="BA19" s="24" t="e">
        <f t="shared" si="35"/>
        <v>#N/A</v>
      </c>
      <c r="BB19" s="24" t="e">
        <f t="shared" si="36"/>
        <v>#N/A</v>
      </c>
      <c r="BC19" s="24" t="e">
        <f t="shared" si="37"/>
        <v>#N/A</v>
      </c>
      <c r="BD19" s="62" t="e">
        <f t="shared" si="38"/>
        <v>#N/A</v>
      </c>
      <c r="BE19" s="57"/>
      <c r="BF19" s="48" t="e">
        <f t="shared" si="39"/>
        <v>#N/A</v>
      </c>
      <c r="BG19" s="49"/>
      <c r="BH19" s="47" t="e">
        <f t="shared" si="40"/>
        <v>#N/A</v>
      </c>
      <c r="BI19" s="48"/>
      <c r="BJ19" s="48" t="e">
        <f t="shared" si="41"/>
        <v>#N/A</v>
      </c>
      <c r="BK19" s="61"/>
      <c r="BL19" s="39" t="e">
        <f t="shared" si="42"/>
        <v>#N/A</v>
      </c>
      <c r="BM19" s="56" t="e">
        <f t="shared" si="43"/>
        <v>#N/A</v>
      </c>
      <c r="BN19" s="58"/>
      <c r="BO19" s="47" t="e">
        <f t="shared" si="44"/>
        <v>#N/A</v>
      </c>
      <c r="BP19" s="48"/>
      <c r="BQ19" s="48" t="e">
        <f t="shared" si="45"/>
        <v>#N/A</v>
      </c>
      <c r="BR19" s="49"/>
      <c r="BS19" s="56" t="e">
        <f t="shared" si="57"/>
        <v>#N/A</v>
      </c>
      <c r="BT19" s="57"/>
      <c r="BU19" s="48" t="e">
        <f t="shared" si="46"/>
        <v>#N/A</v>
      </c>
      <c r="BV19" s="49"/>
      <c r="BW19" s="47" t="e">
        <f t="shared" si="47"/>
        <v>#N/A</v>
      </c>
      <c r="BX19" s="48"/>
      <c r="BY19" s="48" t="e">
        <f t="shared" si="48"/>
        <v>#N/A</v>
      </c>
      <c r="BZ19" s="49"/>
      <c r="CA19" s="47" t="e">
        <f t="shared" si="49"/>
        <v>#N/A</v>
      </c>
      <c r="CB19" s="48"/>
      <c r="CC19" s="48" t="e">
        <f t="shared" si="50"/>
        <v>#N/A</v>
      </c>
      <c r="CD19" s="49"/>
      <c r="CE19" s="47" t="e">
        <f t="shared" si="51"/>
        <v>#N/A</v>
      </c>
      <c r="CF19" s="48"/>
      <c r="CG19" s="48" t="e">
        <f t="shared" si="52"/>
        <v>#N/A</v>
      </c>
      <c r="CH19" s="49"/>
      <c r="CI19" s="47" t="e">
        <f t="shared" si="53"/>
        <v>#N/A</v>
      </c>
      <c r="CJ19" s="48"/>
      <c r="CK19" s="48" t="e">
        <f t="shared" si="54"/>
        <v>#N/A</v>
      </c>
      <c r="CL19" s="49"/>
      <c r="CM19" s="80" t="e">
        <f t="shared" si="55"/>
        <v>#N/A</v>
      </c>
      <c r="CN19" s="81"/>
      <c r="CO19" s="48" t="e">
        <f t="shared" si="56"/>
        <v>#N/A</v>
      </c>
      <c r="CP19" s="61"/>
      <c r="CQ19" s="58" t="e">
        <f>IF(CO19=0,E33,IF(CO19=1,E34,IF(CO19=2,E35,IF(CO19=3,E36,IF(CO19=4,E37,IF(CO19=5,E38))))))</f>
        <v>#N/A</v>
      </c>
      <c r="CR19" s="75"/>
      <c r="CS19" s="76"/>
    </row>
    <row r="20" spans="5:97" x14ac:dyDescent="0.25">
      <c r="E20" s="67">
        <f>Sheet1!B18</f>
        <v>0</v>
      </c>
      <c r="F20" s="68"/>
      <c r="G20" s="69"/>
      <c r="H20" s="22" t="str">
        <f t="shared" si="2"/>
        <v>0</v>
      </c>
      <c r="I20" s="21" t="str">
        <f t="shared" si="3"/>
        <v/>
      </c>
      <c r="J20" s="21" t="str">
        <f t="shared" si="4"/>
        <v/>
      </c>
      <c r="K20" s="21" t="str">
        <f t="shared" si="5"/>
        <v/>
      </c>
      <c r="L20" s="21" t="str">
        <f t="shared" si="6"/>
        <v/>
      </c>
      <c r="M20" s="21" t="str">
        <f t="shared" si="7"/>
        <v/>
      </c>
      <c r="N20" s="21" t="str">
        <f t="shared" si="8"/>
        <v/>
      </c>
      <c r="O20" s="21" t="str">
        <f t="shared" si="9"/>
        <v/>
      </c>
      <c r="P20" s="21" t="str">
        <f t="shared" si="10"/>
        <v/>
      </c>
      <c r="Q20" s="21" t="str">
        <f t="shared" si="11"/>
        <v/>
      </c>
      <c r="R20" s="21" t="str">
        <f t="shared" si="12"/>
        <v/>
      </c>
      <c r="S20" s="23" t="str">
        <f t="shared" si="13"/>
        <v/>
      </c>
      <c r="T20" s="37">
        <f>VLOOKUP(H20, Sheet5!$A$2:$B$37, 2, FALSE)</f>
        <v>0</v>
      </c>
      <c r="U20" s="37" t="e">
        <f>VLOOKUP(I20, Sheet5!$A$2:$B$37, 2, FALSE)</f>
        <v>#N/A</v>
      </c>
      <c r="V20" s="37" t="e">
        <f>VLOOKUP(J20, Sheet5!$A$2:$B$37, 2, FALSE)</f>
        <v>#N/A</v>
      </c>
      <c r="W20" s="37" t="e">
        <f>VLOOKUP(K20, Sheet5!$A$2:$B$37, 2, FALSE)</f>
        <v>#N/A</v>
      </c>
      <c r="X20" s="37" t="e">
        <f>VLOOKUP(L20, Sheet5!$A$2:$B$37, 2, FALSE)</f>
        <v>#N/A</v>
      </c>
      <c r="Y20" s="37" t="e">
        <f>VLOOKUP(M20, Sheet5!$A$2:$B$37, 2, FALSE)</f>
        <v>#N/A</v>
      </c>
      <c r="Z20" s="37" t="e">
        <f>VLOOKUP(N20, Sheet5!$A$2:$B$37, 2, FALSE)</f>
        <v>#N/A</v>
      </c>
      <c r="AA20" s="37" t="e">
        <f>VLOOKUP(O20, Sheet5!$A$2:$B$37, 2, FALSE)</f>
        <v>#N/A</v>
      </c>
      <c r="AB20" s="37" t="e">
        <f>VLOOKUP(P20, Sheet5!$A$2:$B$37, 2, FALSE)</f>
        <v>#N/A</v>
      </c>
      <c r="AC20" s="37" t="e">
        <f>VLOOKUP(Q20, Sheet5!$A$2:$B$37, 2, FALSE)</f>
        <v>#N/A</v>
      </c>
      <c r="AD20" s="37" t="e">
        <f>VLOOKUP(R20, Sheet5!$A$2:$B$37, 2, FALSE)</f>
        <v>#N/A</v>
      </c>
      <c r="AE20" s="37" t="e">
        <f>VLOOKUP(S20, Sheet5!$A$2:$B$37, 2, FALSE)</f>
        <v>#N/A</v>
      </c>
      <c r="AF20" s="24" t="str">
        <f t="shared" si="14"/>
        <v>00000</v>
      </c>
      <c r="AG20" s="24" t="e">
        <f t="shared" si="15"/>
        <v>#N/A</v>
      </c>
      <c r="AH20" s="24" t="e">
        <f t="shared" si="16"/>
        <v>#N/A</v>
      </c>
      <c r="AI20" s="24" t="e">
        <f t="shared" si="17"/>
        <v>#N/A</v>
      </c>
      <c r="AJ20" s="24" t="e">
        <f t="shared" si="18"/>
        <v>#N/A</v>
      </c>
      <c r="AK20" s="24" t="e">
        <f t="shared" si="19"/>
        <v>#N/A</v>
      </c>
      <c r="AL20" s="24" t="e">
        <f t="shared" si="20"/>
        <v>#N/A</v>
      </c>
      <c r="AM20" s="24" t="e">
        <f t="shared" si="21"/>
        <v>#N/A</v>
      </c>
      <c r="AN20" s="24" t="e">
        <f t="shared" si="22"/>
        <v>#N/A</v>
      </c>
      <c r="AO20" s="24" t="e">
        <f t="shared" si="23"/>
        <v>#N/A</v>
      </c>
      <c r="AP20" s="24" t="e">
        <f t="shared" si="24"/>
        <v>#N/A</v>
      </c>
      <c r="AQ20" s="24" t="e">
        <f t="shared" si="25"/>
        <v>#N/A</v>
      </c>
      <c r="AR20" s="24" t="str">
        <f t="shared" si="26"/>
        <v>00000</v>
      </c>
      <c r="AS20" s="24" t="e">
        <f t="shared" si="27"/>
        <v>#N/A</v>
      </c>
      <c r="AT20" s="24" t="e">
        <f t="shared" si="28"/>
        <v>#N/A</v>
      </c>
      <c r="AU20" s="24" t="e">
        <f t="shared" si="29"/>
        <v>#N/A</v>
      </c>
      <c r="AV20" s="24" t="e">
        <f t="shared" si="30"/>
        <v>#N/A</v>
      </c>
      <c r="AW20" s="24" t="e">
        <f t="shared" si="31"/>
        <v>#N/A</v>
      </c>
      <c r="AX20" s="24" t="e">
        <f t="shared" si="32"/>
        <v>#N/A</v>
      </c>
      <c r="AY20" s="24" t="e">
        <f t="shared" si="33"/>
        <v>#N/A</v>
      </c>
      <c r="AZ20" s="24" t="e">
        <f t="shared" si="34"/>
        <v>#N/A</v>
      </c>
      <c r="BA20" s="24" t="e">
        <f t="shared" si="35"/>
        <v>#N/A</v>
      </c>
      <c r="BB20" s="24" t="e">
        <f t="shared" si="36"/>
        <v>#N/A</v>
      </c>
      <c r="BC20" s="24" t="e">
        <f t="shared" si="37"/>
        <v>#N/A</v>
      </c>
      <c r="BD20" s="62" t="e">
        <f t="shared" si="38"/>
        <v>#N/A</v>
      </c>
      <c r="BE20" s="57"/>
      <c r="BF20" s="48" t="e">
        <f t="shared" si="39"/>
        <v>#N/A</v>
      </c>
      <c r="BG20" s="49"/>
      <c r="BH20" s="47" t="e">
        <f t="shared" si="40"/>
        <v>#N/A</v>
      </c>
      <c r="BI20" s="48"/>
      <c r="BJ20" s="48" t="e">
        <f t="shared" si="41"/>
        <v>#N/A</v>
      </c>
      <c r="BK20" s="61"/>
      <c r="BL20" s="39" t="e">
        <f t="shared" si="42"/>
        <v>#N/A</v>
      </c>
      <c r="BM20" s="56" t="e">
        <f t="shared" si="43"/>
        <v>#N/A</v>
      </c>
      <c r="BN20" s="58"/>
      <c r="BO20" s="47" t="e">
        <f t="shared" si="44"/>
        <v>#N/A</v>
      </c>
      <c r="BP20" s="48"/>
      <c r="BQ20" s="48" t="e">
        <f t="shared" si="45"/>
        <v>#N/A</v>
      </c>
      <c r="BR20" s="49"/>
      <c r="BS20" s="56" t="e">
        <f t="shared" si="57"/>
        <v>#N/A</v>
      </c>
      <c r="BT20" s="57"/>
      <c r="BU20" s="48" t="e">
        <f t="shared" si="46"/>
        <v>#N/A</v>
      </c>
      <c r="BV20" s="49"/>
      <c r="BW20" s="47" t="e">
        <f t="shared" si="47"/>
        <v>#N/A</v>
      </c>
      <c r="BX20" s="48"/>
      <c r="BY20" s="48" t="e">
        <f t="shared" si="48"/>
        <v>#N/A</v>
      </c>
      <c r="BZ20" s="49"/>
      <c r="CA20" s="47" t="e">
        <f t="shared" si="49"/>
        <v>#N/A</v>
      </c>
      <c r="CB20" s="48"/>
      <c r="CC20" s="48" t="e">
        <f t="shared" si="50"/>
        <v>#N/A</v>
      </c>
      <c r="CD20" s="49"/>
      <c r="CE20" s="47" t="e">
        <f t="shared" si="51"/>
        <v>#N/A</v>
      </c>
      <c r="CF20" s="48"/>
      <c r="CG20" s="48" t="e">
        <f t="shared" si="52"/>
        <v>#N/A</v>
      </c>
      <c r="CH20" s="49"/>
      <c r="CI20" s="47" t="e">
        <f t="shared" si="53"/>
        <v>#N/A</v>
      </c>
      <c r="CJ20" s="48"/>
      <c r="CK20" s="48" t="e">
        <f t="shared" si="54"/>
        <v>#N/A</v>
      </c>
      <c r="CL20" s="49"/>
      <c r="CM20" s="80" t="e">
        <f t="shared" si="55"/>
        <v>#N/A</v>
      </c>
      <c r="CN20" s="81"/>
      <c r="CO20" s="48" t="e">
        <f t="shared" si="56"/>
        <v>#N/A</v>
      </c>
      <c r="CP20" s="61"/>
      <c r="CQ20" s="58" t="e">
        <f>IF(CO20=0,E33,IF(CO20=1,E34,IF(CO20=2,E35,IF(CO20=3,E36,IF(CO20=4,E37,IF(CO20=5,E38))))))</f>
        <v>#N/A</v>
      </c>
      <c r="CR20" s="75"/>
      <c r="CS20" s="76"/>
    </row>
    <row r="21" spans="5:97" x14ac:dyDescent="0.25">
      <c r="E21" s="67">
        <f>Sheet1!B19</f>
        <v>0</v>
      </c>
      <c r="F21" s="68"/>
      <c r="G21" s="69"/>
      <c r="H21" s="22" t="str">
        <f t="shared" si="2"/>
        <v>0</v>
      </c>
      <c r="I21" s="21" t="str">
        <f t="shared" si="3"/>
        <v/>
      </c>
      <c r="J21" s="21" t="str">
        <f t="shared" si="4"/>
        <v/>
      </c>
      <c r="K21" s="21" t="str">
        <f t="shared" si="5"/>
        <v/>
      </c>
      <c r="L21" s="21" t="str">
        <f t="shared" si="6"/>
        <v/>
      </c>
      <c r="M21" s="21" t="str">
        <f t="shared" si="7"/>
        <v/>
      </c>
      <c r="N21" s="21" t="str">
        <f t="shared" si="8"/>
        <v/>
      </c>
      <c r="O21" s="21" t="str">
        <f t="shared" si="9"/>
        <v/>
      </c>
      <c r="P21" s="21" t="str">
        <f t="shared" si="10"/>
        <v/>
      </c>
      <c r="Q21" s="21" t="str">
        <f t="shared" si="11"/>
        <v/>
      </c>
      <c r="R21" s="21" t="str">
        <f t="shared" si="12"/>
        <v/>
      </c>
      <c r="S21" s="23" t="str">
        <f t="shared" si="13"/>
        <v/>
      </c>
      <c r="T21" s="37">
        <f>VLOOKUP(H21, Sheet5!$A$2:$B$37, 2, FALSE)</f>
        <v>0</v>
      </c>
      <c r="U21" s="37" t="e">
        <f>VLOOKUP(I21, Sheet5!$A$2:$B$37, 2, FALSE)</f>
        <v>#N/A</v>
      </c>
      <c r="V21" s="37" t="e">
        <f>VLOOKUP(J21, Sheet5!$A$2:$B$37, 2, FALSE)</f>
        <v>#N/A</v>
      </c>
      <c r="W21" s="37" t="e">
        <f>VLOOKUP(K21, Sheet5!$A$2:$B$37, 2, FALSE)</f>
        <v>#N/A</v>
      </c>
      <c r="X21" s="37" t="e">
        <f>VLOOKUP(L21, Sheet5!$A$2:$B$37, 2, FALSE)</f>
        <v>#N/A</v>
      </c>
      <c r="Y21" s="37" t="e">
        <f>VLOOKUP(M21, Sheet5!$A$2:$B$37, 2, FALSE)</f>
        <v>#N/A</v>
      </c>
      <c r="Z21" s="37" t="e">
        <f>VLOOKUP(N21, Sheet5!$A$2:$B$37, 2, FALSE)</f>
        <v>#N/A</v>
      </c>
      <c r="AA21" s="37" t="e">
        <f>VLOOKUP(O21, Sheet5!$A$2:$B$37, 2, FALSE)</f>
        <v>#N/A</v>
      </c>
      <c r="AB21" s="37" t="e">
        <f>VLOOKUP(P21, Sheet5!$A$2:$B$37, 2, FALSE)</f>
        <v>#N/A</v>
      </c>
      <c r="AC21" s="37" t="e">
        <f>VLOOKUP(Q21, Sheet5!$A$2:$B$37, 2, FALSE)</f>
        <v>#N/A</v>
      </c>
      <c r="AD21" s="37" t="e">
        <f>VLOOKUP(R21, Sheet5!$A$2:$B$37, 2, FALSE)</f>
        <v>#N/A</v>
      </c>
      <c r="AE21" s="37" t="e">
        <f>VLOOKUP(S21, Sheet5!$A$2:$B$37, 2, FALSE)</f>
        <v>#N/A</v>
      </c>
      <c r="AF21" s="24" t="str">
        <f t="shared" si="14"/>
        <v>00000</v>
      </c>
      <c r="AG21" s="24" t="e">
        <f t="shared" si="15"/>
        <v>#N/A</v>
      </c>
      <c r="AH21" s="24" t="e">
        <f t="shared" si="16"/>
        <v>#N/A</v>
      </c>
      <c r="AI21" s="24" t="e">
        <f t="shared" si="17"/>
        <v>#N/A</v>
      </c>
      <c r="AJ21" s="24" t="e">
        <f t="shared" si="18"/>
        <v>#N/A</v>
      </c>
      <c r="AK21" s="24" t="e">
        <f t="shared" si="19"/>
        <v>#N/A</v>
      </c>
      <c r="AL21" s="24" t="e">
        <f t="shared" si="20"/>
        <v>#N/A</v>
      </c>
      <c r="AM21" s="24" t="e">
        <f t="shared" si="21"/>
        <v>#N/A</v>
      </c>
      <c r="AN21" s="24" t="e">
        <f t="shared" si="22"/>
        <v>#N/A</v>
      </c>
      <c r="AO21" s="24" t="e">
        <f t="shared" si="23"/>
        <v>#N/A</v>
      </c>
      <c r="AP21" s="24" t="e">
        <f t="shared" si="24"/>
        <v>#N/A</v>
      </c>
      <c r="AQ21" s="24" t="e">
        <f t="shared" si="25"/>
        <v>#N/A</v>
      </c>
      <c r="AR21" s="24" t="str">
        <f t="shared" si="26"/>
        <v>00000</v>
      </c>
      <c r="AS21" s="24" t="e">
        <f t="shared" si="27"/>
        <v>#N/A</v>
      </c>
      <c r="AT21" s="24" t="e">
        <f t="shared" si="28"/>
        <v>#N/A</v>
      </c>
      <c r="AU21" s="24" t="e">
        <f t="shared" si="29"/>
        <v>#N/A</v>
      </c>
      <c r="AV21" s="24" t="e">
        <f t="shared" si="30"/>
        <v>#N/A</v>
      </c>
      <c r="AW21" s="24" t="e">
        <f t="shared" si="31"/>
        <v>#N/A</v>
      </c>
      <c r="AX21" s="24" t="e">
        <f t="shared" si="32"/>
        <v>#N/A</v>
      </c>
      <c r="AY21" s="24" t="e">
        <f t="shared" si="33"/>
        <v>#N/A</v>
      </c>
      <c r="AZ21" s="24" t="e">
        <f t="shared" si="34"/>
        <v>#N/A</v>
      </c>
      <c r="BA21" s="24" t="e">
        <f t="shared" si="35"/>
        <v>#N/A</v>
      </c>
      <c r="BB21" s="24" t="e">
        <f t="shared" si="36"/>
        <v>#N/A</v>
      </c>
      <c r="BC21" s="24" t="e">
        <f t="shared" si="37"/>
        <v>#N/A</v>
      </c>
      <c r="BD21" s="62" t="e">
        <f t="shared" si="38"/>
        <v>#N/A</v>
      </c>
      <c r="BE21" s="57"/>
      <c r="BF21" s="48" t="e">
        <f t="shared" si="39"/>
        <v>#N/A</v>
      </c>
      <c r="BG21" s="49"/>
      <c r="BH21" s="47" t="e">
        <f t="shared" si="40"/>
        <v>#N/A</v>
      </c>
      <c r="BI21" s="48"/>
      <c r="BJ21" s="48" t="e">
        <f t="shared" si="41"/>
        <v>#N/A</v>
      </c>
      <c r="BK21" s="61"/>
      <c r="BL21" s="39" t="e">
        <f t="shared" si="42"/>
        <v>#N/A</v>
      </c>
      <c r="BM21" s="56" t="e">
        <f t="shared" si="43"/>
        <v>#N/A</v>
      </c>
      <c r="BN21" s="58"/>
      <c r="BO21" s="47" t="e">
        <f t="shared" si="44"/>
        <v>#N/A</v>
      </c>
      <c r="BP21" s="48"/>
      <c r="BQ21" s="48" t="e">
        <f t="shared" si="45"/>
        <v>#N/A</v>
      </c>
      <c r="BR21" s="49"/>
      <c r="BS21" s="56" t="e">
        <f t="shared" si="57"/>
        <v>#N/A</v>
      </c>
      <c r="BT21" s="57"/>
      <c r="BU21" s="48" t="e">
        <f t="shared" si="46"/>
        <v>#N/A</v>
      </c>
      <c r="BV21" s="49"/>
      <c r="BW21" s="47" t="e">
        <f t="shared" si="47"/>
        <v>#N/A</v>
      </c>
      <c r="BX21" s="48"/>
      <c r="BY21" s="48" t="e">
        <f t="shared" si="48"/>
        <v>#N/A</v>
      </c>
      <c r="BZ21" s="49"/>
      <c r="CA21" s="47" t="e">
        <f t="shared" si="49"/>
        <v>#N/A</v>
      </c>
      <c r="CB21" s="48"/>
      <c r="CC21" s="48" t="e">
        <f t="shared" si="50"/>
        <v>#N/A</v>
      </c>
      <c r="CD21" s="49"/>
      <c r="CE21" s="47" t="e">
        <f t="shared" si="51"/>
        <v>#N/A</v>
      </c>
      <c r="CF21" s="48"/>
      <c r="CG21" s="48" t="e">
        <f t="shared" si="52"/>
        <v>#N/A</v>
      </c>
      <c r="CH21" s="49"/>
      <c r="CI21" s="47" t="e">
        <f t="shared" si="53"/>
        <v>#N/A</v>
      </c>
      <c r="CJ21" s="48"/>
      <c r="CK21" s="48" t="e">
        <f t="shared" si="54"/>
        <v>#N/A</v>
      </c>
      <c r="CL21" s="49"/>
      <c r="CM21" s="80" t="e">
        <f t="shared" si="55"/>
        <v>#N/A</v>
      </c>
      <c r="CN21" s="81"/>
      <c r="CO21" s="48" t="e">
        <f t="shared" si="56"/>
        <v>#N/A</v>
      </c>
      <c r="CP21" s="61"/>
      <c r="CQ21" s="58" t="e">
        <f>IF(CO21=0,E33,IF(CO21=1,E34,IF(CO21=2,E35,IF(CO21=3,E36,IF(CO21=4,E37,IF(CO21=5,E38))))))</f>
        <v>#N/A</v>
      </c>
      <c r="CR21" s="75"/>
      <c r="CS21" s="76"/>
    </row>
    <row r="22" spans="5:97" x14ac:dyDescent="0.25">
      <c r="E22" s="67">
        <f>Sheet1!B20</f>
        <v>0</v>
      </c>
      <c r="F22" s="68"/>
      <c r="G22" s="69"/>
      <c r="H22" s="22" t="str">
        <f t="shared" si="2"/>
        <v>0</v>
      </c>
      <c r="I22" s="21" t="str">
        <f t="shared" si="3"/>
        <v/>
      </c>
      <c r="J22" s="21" t="str">
        <f t="shared" si="4"/>
        <v/>
      </c>
      <c r="K22" s="21" t="str">
        <f t="shared" si="5"/>
        <v/>
      </c>
      <c r="L22" s="21" t="str">
        <f t="shared" si="6"/>
        <v/>
      </c>
      <c r="M22" s="21" t="str">
        <f t="shared" si="7"/>
        <v/>
      </c>
      <c r="N22" s="21" t="str">
        <f t="shared" si="8"/>
        <v/>
      </c>
      <c r="O22" s="21" t="str">
        <f t="shared" si="9"/>
        <v/>
      </c>
      <c r="P22" s="21" t="str">
        <f t="shared" si="10"/>
        <v/>
      </c>
      <c r="Q22" s="21" t="str">
        <f t="shared" si="11"/>
        <v/>
      </c>
      <c r="R22" s="21" t="str">
        <f t="shared" si="12"/>
        <v/>
      </c>
      <c r="S22" s="23" t="str">
        <f t="shared" si="13"/>
        <v/>
      </c>
      <c r="T22" s="37">
        <f>VLOOKUP(H22, Sheet5!$A$2:$B$37, 2, FALSE)</f>
        <v>0</v>
      </c>
      <c r="U22" s="37" t="e">
        <f>VLOOKUP(I22, Sheet5!$A$2:$B$37, 2, FALSE)</f>
        <v>#N/A</v>
      </c>
      <c r="V22" s="37" t="e">
        <f>VLOOKUP(J22, Sheet5!$A$2:$B$37, 2, FALSE)</f>
        <v>#N/A</v>
      </c>
      <c r="W22" s="37" t="e">
        <f>VLOOKUP(K22, Sheet5!$A$2:$B$37, 2, FALSE)</f>
        <v>#N/A</v>
      </c>
      <c r="X22" s="37" t="e">
        <f>VLOOKUP(L22, Sheet5!$A$2:$B$37, 2, FALSE)</f>
        <v>#N/A</v>
      </c>
      <c r="Y22" s="37" t="e">
        <f>VLOOKUP(M22, Sheet5!$A$2:$B$37, 2, FALSE)</f>
        <v>#N/A</v>
      </c>
      <c r="Z22" s="37" t="e">
        <f>VLOOKUP(N22, Sheet5!$A$2:$B$37, 2, FALSE)</f>
        <v>#N/A</v>
      </c>
      <c r="AA22" s="37" t="e">
        <f>VLOOKUP(O22, Sheet5!$A$2:$B$37, 2, FALSE)</f>
        <v>#N/A</v>
      </c>
      <c r="AB22" s="37" t="e">
        <f>VLOOKUP(P22, Sheet5!$A$2:$B$37, 2, FALSE)</f>
        <v>#N/A</v>
      </c>
      <c r="AC22" s="37" t="e">
        <f>VLOOKUP(Q22, Sheet5!$A$2:$B$37, 2, FALSE)</f>
        <v>#N/A</v>
      </c>
      <c r="AD22" s="37" t="e">
        <f>VLOOKUP(R22, Sheet5!$A$2:$B$37, 2, FALSE)</f>
        <v>#N/A</v>
      </c>
      <c r="AE22" s="37" t="e">
        <f>VLOOKUP(S22, Sheet5!$A$2:$B$37, 2, FALSE)</f>
        <v>#N/A</v>
      </c>
      <c r="AF22" s="24" t="str">
        <f t="shared" si="14"/>
        <v>00000</v>
      </c>
      <c r="AG22" s="24" t="e">
        <f t="shared" si="15"/>
        <v>#N/A</v>
      </c>
      <c r="AH22" s="24" t="e">
        <f t="shared" si="16"/>
        <v>#N/A</v>
      </c>
      <c r="AI22" s="24" t="e">
        <f t="shared" si="17"/>
        <v>#N/A</v>
      </c>
      <c r="AJ22" s="24" t="e">
        <f t="shared" si="18"/>
        <v>#N/A</v>
      </c>
      <c r="AK22" s="24" t="e">
        <f t="shared" si="19"/>
        <v>#N/A</v>
      </c>
      <c r="AL22" s="24" t="e">
        <f t="shared" si="20"/>
        <v>#N/A</v>
      </c>
      <c r="AM22" s="24" t="e">
        <f t="shared" si="21"/>
        <v>#N/A</v>
      </c>
      <c r="AN22" s="24" t="e">
        <f t="shared" si="22"/>
        <v>#N/A</v>
      </c>
      <c r="AO22" s="24" t="e">
        <f t="shared" si="23"/>
        <v>#N/A</v>
      </c>
      <c r="AP22" s="24" t="e">
        <f t="shared" si="24"/>
        <v>#N/A</v>
      </c>
      <c r="AQ22" s="24" t="e">
        <f t="shared" si="25"/>
        <v>#N/A</v>
      </c>
      <c r="AR22" s="24" t="str">
        <f t="shared" si="26"/>
        <v>00000</v>
      </c>
      <c r="AS22" s="24" t="e">
        <f t="shared" si="27"/>
        <v>#N/A</v>
      </c>
      <c r="AT22" s="24" t="e">
        <f t="shared" si="28"/>
        <v>#N/A</v>
      </c>
      <c r="AU22" s="24" t="e">
        <f t="shared" si="29"/>
        <v>#N/A</v>
      </c>
      <c r="AV22" s="24" t="e">
        <f t="shared" si="30"/>
        <v>#N/A</v>
      </c>
      <c r="AW22" s="24" t="e">
        <f t="shared" si="31"/>
        <v>#N/A</v>
      </c>
      <c r="AX22" s="24" t="e">
        <f t="shared" si="32"/>
        <v>#N/A</v>
      </c>
      <c r="AY22" s="24" t="e">
        <f t="shared" si="33"/>
        <v>#N/A</v>
      </c>
      <c r="AZ22" s="24" t="e">
        <f t="shared" si="34"/>
        <v>#N/A</v>
      </c>
      <c r="BA22" s="24" t="e">
        <f t="shared" si="35"/>
        <v>#N/A</v>
      </c>
      <c r="BB22" s="24" t="e">
        <f t="shared" si="36"/>
        <v>#N/A</v>
      </c>
      <c r="BC22" s="24" t="e">
        <f t="shared" si="37"/>
        <v>#N/A</v>
      </c>
      <c r="BD22" s="62" t="e">
        <f t="shared" si="38"/>
        <v>#N/A</v>
      </c>
      <c r="BE22" s="57"/>
      <c r="BF22" s="48" t="e">
        <f t="shared" si="39"/>
        <v>#N/A</v>
      </c>
      <c r="BG22" s="49"/>
      <c r="BH22" s="47" t="e">
        <f t="shared" si="40"/>
        <v>#N/A</v>
      </c>
      <c r="BI22" s="48"/>
      <c r="BJ22" s="48" t="e">
        <f t="shared" si="41"/>
        <v>#N/A</v>
      </c>
      <c r="BK22" s="61"/>
      <c r="BL22" s="39" t="e">
        <f t="shared" si="42"/>
        <v>#N/A</v>
      </c>
      <c r="BM22" s="56" t="e">
        <f t="shared" si="43"/>
        <v>#N/A</v>
      </c>
      <c r="BN22" s="58"/>
      <c r="BO22" s="47" t="e">
        <f t="shared" si="44"/>
        <v>#N/A</v>
      </c>
      <c r="BP22" s="48"/>
      <c r="BQ22" s="48" t="e">
        <f t="shared" si="45"/>
        <v>#N/A</v>
      </c>
      <c r="BR22" s="49"/>
      <c r="BS22" s="56" t="e">
        <f t="shared" si="57"/>
        <v>#N/A</v>
      </c>
      <c r="BT22" s="57"/>
      <c r="BU22" s="48" t="e">
        <f t="shared" si="46"/>
        <v>#N/A</v>
      </c>
      <c r="BV22" s="49"/>
      <c r="BW22" s="47" t="e">
        <f t="shared" si="47"/>
        <v>#N/A</v>
      </c>
      <c r="BX22" s="48"/>
      <c r="BY22" s="48" t="e">
        <f t="shared" si="48"/>
        <v>#N/A</v>
      </c>
      <c r="BZ22" s="49"/>
      <c r="CA22" s="47" t="e">
        <f t="shared" si="49"/>
        <v>#N/A</v>
      </c>
      <c r="CB22" s="48"/>
      <c r="CC22" s="48" t="e">
        <f t="shared" si="50"/>
        <v>#N/A</v>
      </c>
      <c r="CD22" s="49"/>
      <c r="CE22" s="47" t="e">
        <f t="shared" si="51"/>
        <v>#N/A</v>
      </c>
      <c r="CF22" s="48"/>
      <c r="CG22" s="48" t="e">
        <f t="shared" si="52"/>
        <v>#N/A</v>
      </c>
      <c r="CH22" s="49"/>
      <c r="CI22" s="47" t="e">
        <f t="shared" si="53"/>
        <v>#N/A</v>
      </c>
      <c r="CJ22" s="48"/>
      <c r="CK22" s="48" t="e">
        <f t="shared" si="54"/>
        <v>#N/A</v>
      </c>
      <c r="CL22" s="49"/>
      <c r="CM22" s="80" t="e">
        <f t="shared" si="55"/>
        <v>#N/A</v>
      </c>
      <c r="CN22" s="81"/>
      <c r="CO22" s="48" t="e">
        <f t="shared" si="56"/>
        <v>#N/A</v>
      </c>
      <c r="CP22" s="61"/>
      <c r="CQ22" s="58" t="e">
        <f>IF(CO22=0,E33,IF(CO22=1,E34,IF(CO22=2,E35,IF(CO22=3,E36,IF(CO22=4,E37,IF(CO22=5,E38))))))</f>
        <v>#N/A</v>
      </c>
      <c r="CR22" s="75"/>
      <c r="CS22" s="76"/>
    </row>
    <row r="23" spans="5:97" x14ac:dyDescent="0.25">
      <c r="E23" s="67">
        <f>Sheet1!B21</f>
        <v>0</v>
      </c>
      <c r="F23" s="68"/>
      <c r="G23" s="69"/>
      <c r="H23" s="22" t="str">
        <f t="shared" si="2"/>
        <v>0</v>
      </c>
      <c r="I23" s="21" t="str">
        <f t="shared" si="3"/>
        <v/>
      </c>
      <c r="J23" s="21" t="str">
        <f t="shared" si="4"/>
        <v/>
      </c>
      <c r="K23" s="21" t="str">
        <f t="shared" si="5"/>
        <v/>
      </c>
      <c r="L23" s="21" t="str">
        <f t="shared" si="6"/>
        <v/>
      </c>
      <c r="M23" s="21" t="str">
        <f t="shared" si="7"/>
        <v/>
      </c>
      <c r="N23" s="21" t="str">
        <f t="shared" si="8"/>
        <v/>
      </c>
      <c r="O23" s="21" t="str">
        <f t="shared" si="9"/>
        <v/>
      </c>
      <c r="P23" s="21" t="str">
        <f t="shared" si="10"/>
        <v/>
      </c>
      <c r="Q23" s="21" t="str">
        <f t="shared" si="11"/>
        <v/>
      </c>
      <c r="R23" s="21" t="str">
        <f t="shared" si="12"/>
        <v/>
      </c>
      <c r="S23" s="23" t="str">
        <f t="shared" si="13"/>
        <v/>
      </c>
      <c r="T23" s="37">
        <f>VLOOKUP(H23, Sheet5!$A$2:$B$37, 2, FALSE)</f>
        <v>0</v>
      </c>
      <c r="U23" s="37" t="e">
        <f>VLOOKUP(I23, Sheet5!$A$2:$B$37, 2, FALSE)</f>
        <v>#N/A</v>
      </c>
      <c r="V23" s="37" t="e">
        <f>VLOOKUP(J23, Sheet5!$A$2:$B$37, 2, FALSE)</f>
        <v>#N/A</v>
      </c>
      <c r="W23" s="37" t="e">
        <f>VLOOKUP(K23, Sheet5!$A$2:$B$37, 2, FALSE)</f>
        <v>#N/A</v>
      </c>
      <c r="X23" s="37" t="e">
        <f>VLOOKUP(L23, Sheet5!$A$2:$B$37, 2, FALSE)</f>
        <v>#N/A</v>
      </c>
      <c r="Y23" s="37" t="e">
        <f>VLOOKUP(M23, Sheet5!$A$2:$B$37, 2, FALSE)</f>
        <v>#N/A</v>
      </c>
      <c r="Z23" s="37" t="e">
        <f>VLOOKUP(N23, Sheet5!$A$2:$B$37, 2, FALSE)</f>
        <v>#N/A</v>
      </c>
      <c r="AA23" s="37" t="e">
        <f>VLOOKUP(O23, Sheet5!$A$2:$B$37, 2, FALSE)</f>
        <v>#N/A</v>
      </c>
      <c r="AB23" s="37" t="e">
        <f>VLOOKUP(P23, Sheet5!$A$2:$B$37, 2, FALSE)</f>
        <v>#N/A</v>
      </c>
      <c r="AC23" s="37" t="e">
        <f>VLOOKUP(Q23, Sheet5!$A$2:$B$37, 2, FALSE)</f>
        <v>#N/A</v>
      </c>
      <c r="AD23" s="37" t="e">
        <f>VLOOKUP(R23, Sheet5!$A$2:$B$37, 2, FALSE)</f>
        <v>#N/A</v>
      </c>
      <c r="AE23" s="37" t="e">
        <f>VLOOKUP(S23, Sheet5!$A$2:$B$37, 2, FALSE)</f>
        <v>#N/A</v>
      </c>
      <c r="AF23" s="24" t="str">
        <f t="shared" si="14"/>
        <v>00000</v>
      </c>
      <c r="AG23" s="24" t="e">
        <f t="shared" si="15"/>
        <v>#N/A</v>
      </c>
      <c r="AH23" s="24" t="e">
        <f t="shared" si="16"/>
        <v>#N/A</v>
      </c>
      <c r="AI23" s="24" t="e">
        <f t="shared" si="17"/>
        <v>#N/A</v>
      </c>
      <c r="AJ23" s="24" t="e">
        <f t="shared" si="18"/>
        <v>#N/A</v>
      </c>
      <c r="AK23" s="24" t="e">
        <f t="shared" si="19"/>
        <v>#N/A</v>
      </c>
      <c r="AL23" s="24" t="e">
        <f t="shared" si="20"/>
        <v>#N/A</v>
      </c>
      <c r="AM23" s="24" t="e">
        <f t="shared" si="21"/>
        <v>#N/A</v>
      </c>
      <c r="AN23" s="24" t="e">
        <f t="shared" si="22"/>
        <v>#N/A</v>
      </c>
      <c r="AO23" s="24" t="e">
        <f t="shared" si="23"/>
        <v>#N/A</v>
      </c>
      <c r="AP23" s="24" t="e">
        <f t="shared" si="24"/>
        <v>#N/A</v>
      </c>
      <c r="AQ23" s="24" t="e">
        <f t="shared" si="25"/>
        <v>#N/A</v>
      </c>
      <c r="AR23" s="24" t="str">
        <f t="shared" si="26"/>
        <v>00000</v>
      </c>
      <c r="AS23" s="24" t="e">
        <f t="shared" si="27"/>
        <v>#N/A</v>
      </c>
      <c r="AT23" s="24" t="e">
        <f t="shared" si="28"/>
        <v>#N/A</v>
      </c>
      <c r="AU23" s="24" t="e">
        <f t="shared" si="29"/>
        <v>#N/A</v>
      </c>
      <c r="AV23" s="24" t="e">
        <f t="shared" si="30"/>
        <v>#N/A</v>
      </c>
      <c r="AW23" s="24" t="e">
        <f t="shared" si="31"/>
        <v>#N/A</v>
      </c>
      <c r="AX23" s="24" t="e">
        <f t="shared" si="32"/>
        <v>#N/A</v>
      </c>
      <c r="AY23" s="24" t="e">
        <f t="shared" si="33"/>
        <v>#N/A</v>
      </c>
      <c r="AZ23" s="24" t="e">
        <f t="shared" si="34"/>
        <v>#N/A</v>
      </c>
      <c r="BA23" s="24" t="e">
        <f t="shared" si="35"/>
        <v>#N/A</v>
      </c>
      <c r="BB23" s="24" t="e">
        <f t="shared" si="36"/>
        <v>#N/A</v>
      </c>
      <c r="BC23" s="24" t="e">
        <f t="shared" si="37"/>
        <v>#N/A</v>
      </c>
      <c r="BD23" s="62" t="e">
        <f t="shared" si="38"/>
        <v>#N/A</v>
      </c>
      <c r="BE23" s="57"/>
      <c r="BF23" s="48" t="e">
        <f t="shared" si="39"/>
        <v>#N/A</v>
      </c>
      <c r="BG23" s="49"/>
      <c r="BH23" s="47" t="e">
        <f t="shared" si="40"/>
        <v>#N/A</v>
      </c>
      <c r="BI23" s="48"/>
      <c r="BJ23" s="48" t="e">
        <f t="shared" si="41"/>
        <v>#N/A</v>
      </c>
      <c r="BK23" s="61"/>
      <c r="BL23" s="39" t="e">
        <f t="shared" si="42"/>
        <v>#N/A</v>
      </c>
      <c r="BM23" s="56" t="e">
        <f t="shared" si="43"/>
        <v>#N/A</v>
      </c>
      <c r="BN23" s="58"/>
      <c r="BO23" s="47" t="e">
        <f t="shared" si="44"/>
        <v>#N/A</v>
      </c>
      <c r="BP23" s="48"/>
      <c r="BQ23" s="48" t="e">
        <f t="shared" si="45"/>
        <v>#N/A</v>
      </c>
      <c r="BR23" s="49"/>
      <c r="BS23" s="56" t="e">
        <f t="shared" si="57"/>
        <v>#N/A</v>
      </c>
      <c r="BT23" s="57"/>
      <c r="BU23" s="48" t="e">
        <f t="shared" si="46"/>
        <v>#N/A</v>
      </c>
      <c r="BV23" s="49"/>
      <c r="BW23" s="47" t="e">
        <f t="shared" si="47"/>
        <v>#N/A</v>
      </c>
      <c r="BX23" s="48"/>
      <c r="BY23" s="48" t="e">
        <f t="shared" si="48"/>
        <v>#N/A</v>
      </c>
      <c r="BZ23" s="49"/>
      <c r="CA23" s="47" t="e">
        <f t="shared" si="49"/>
        <v>#N/A</v>
      </c>
      <c r="CB23" s="48"/>
      <c r="CC23" s="48" t="e">
        <f t="shared" si="50"/>
        <v>#N/A</v>
      </c>
      <c r="CD23" s="49"/>
      <c r="CE23" s="47" t="e">
        <f t="shared" si="51"/>
        <v>#N/A</v>
      </c>
      <c r="CF23" s="48"/>
      <c r="CG23" s="48" t="e">
        <f t="shared" si="52"/>
        <v>#N/A</v>
      </c>
      <c r="CH23" s="49"/>
      <c r="CI23" s="47" t="e">
        <f t="shared" si="53"/>
        <v>#N/A</v>
      </c>
      <c r="CJ23" s="48"/>
      <c r="CK23" s="48" t="e">
        <f t="shared" si="54"/>
        <v>#N/A</v>
      </c>
      <c r="CL23" s="49"/>
      <c r="CM23" s="80" t="e">
        <f t="shared" si="55"/>
        <v>#N/A</v>
      </c>
      <c r="CN23" s="81"/>
      <c r="CO23" s="48" t="e">
        <f t="shared" si="56"/>
        <v>#N/A</v>
      </c>
      <c r="CP23" s="61"/>
      <c r="CQ23" s="58" t="e">
        <f>IF(CO23=0,E33,IF(CO23=1,E34,IF(CO23=2,E35,IF(CO23=3,E36,IF(CO23=4,E37,IF(CO23=5,E38))))))</f>
        <v>#N/A</v>
      </c>
      <c r="CR23" s="75"/>
      <c r="CS23" s="76"/>
    </row>
    <row r="24" spans="5:97" x14ac:dyDescent="0.25">
      <c r="E24" s="67">
        <f>Sheet1!B22</f>
        <v>0</v>
      </c>
      <c r="F24" s="68"/>
      <c r="G24" s="69"/>
      <c r="H24" s="22" t="str">
        <f t="shared" si="2"/>
        <v>0</v>
      </c>
      <c r="I24" s="21" t="str">
        <f t="shared" si="3"/>
        <v/>
      </c>
      <c r="J24" s="21" t="str">
        <f t="shared" si="4"/>
        <v/>
      </c>
      <c r="K24" s="21" t="str">
        <f t="shared" si="5"/>
        <v/>
      </c>
      <c r="L24" s="21" t="str">
        <f t="shared" si="6"/>
        <v/>
      </c>
      <c r="M24" s="21" t="str">
        <f t="shared" si="7"/>
        <v/>
      </c>
      <c r="N24" s="21" t="str">
        <f t="shared" si="8"/>
        <v/>
      </c>
      <c r="O24" s="21" t="str">
        <f t="shared" si="9"/>
        <v/>
      </c>
      <c r="P24" s="21" t="str">
        <f t="shared" si="10"/>
        <v/>
      </c>
      <c r="Q24" s="21" t="str">
        <f t="shared" si="11"/>
        <v/>
      </c>
      <c r="R24" s="21" t="str">
        <f t="shared" si="12"/>
        <v/>
      </c>
      <c r="S24" s="23" t="str">
        <f t="shared" si="13"/>
        <v/>
      </c>
      <c r="T24" s="37">
        <f>VLOOKUP(H24, Sheet5!$A$2:$B$37, 2, FALSE)</f>
        <v>0</v>
      </c>
      <c r="U24" s="37" t="e">
        <f>VLOOKUP(I24, Sheet5!$A$2:$B$37, 2, FALSE)</f>
        <v>#N/A</v>
      </c>
      <c r="V24" s="37" t="e">
        <f>VLOOKUP(J24, Sheet5!$A$2:$B$37, 2, FALSE)</f>
        <v>#N/A</v>
      </c>
      <c r="W24" s="37" t="e">
        <f>VLOOKUP(K24, Sheet5!$A$2:$B$37, 2, FALSE)</f>
        <v>#N/A</v>
      </c>
      <c r="X24" s="37" t="e">
        <f>VLOOKUP(L24, Sheet5!$A$2:$B$37, 2, FALSE)</f>
        <v>#N/A</v>
      </c>
      <c r="Y24" s="37" t="e">
        <f>VLOOKUP(M24, Sheet5!$A$2:$B$37, 2, FALSE)</f>
        <v>#N/A</v>
      </c>
      <c r="Z24" s="37" t="e">
        <f>VLOOKUP(N24, Sheet5!$A$2:$B$37, 2, FALSE)</f>
        <v>#N/A</v>
      </c>
      <c r="AA24" s="37" t="e">
        <f>VLOOKUP(O24, Sheet5!$A$2:$B$37, 2, FALSE)</f>
        <v>#N/A</v>
      </c>
      <c r="AB24" s="37" t="e">
        <f>VLOOKUP(P24, Sheet5!$A$2:$B$37, 2, FALSE)</f>
        <v>#N/A</v>
      </c>
      <c r="AC24" s="37" t="e">
        <f>VLOOKUP(Q24, Sheet5!$A$2:$B$37, 2, FALSE)</f>
        <v>#N/A</v>
      </c>
      <c r="AD24" s="37" t="e">
        <f>VLOOKUP(R24, Sheet5!$A$2:$B$37, 2, FALSE)</f>
        <v>#N/A</v>
      </c>
      <c r="AE24" s="37" t="e">
        <f>VLOOKUP(S24, Sheet5!$A$2:$B$37, 2, FALSE)</f>
        <v>#N/A</v>
      </c>
      <c r="AF24" s="24" t="str">
        <f t="shared" si="14"/>
        <v>00000</v>
      </c>
      <c r="AG24" s="24" t="e">
        <f t="shared" si="15"/>
        <v>#N/A</v>
      </c>
      <c r="AH24" s="24" t="e">
        <f t="shared" si="16"/>
        <v>#N/A</v>
      </c>
      <c r="AI24" s="24" t="e">
        <f t="shared" si="17"/>
        <v>#N/A</v>
      </c>
      <c r="AJ24" s="24" t="e">
        <f t="shared" si="18"/>
        <v>#N/A</v>
      </c>
      <c r="AK24" s="24" t="e">
        <f t="shared" si="19"/>
        <v>#N/A</v>
      </c>
      <c r="AL24" s="24" t="e">
        <f t="shared" si="20"/>
        <v>#N/A</v>
      </c>
      <c r="AM24" s="24" t="e">
        <f t="shared" si="21"/>
        <v>#N/A</v>
      </c>
      <c r="AN24" s="24" t="e">
        <f t="shared" si="22"/>
        <v>#N/A</v>
      </c>
      <c r="AO24" s="24" t="e">
        <f t="shared" si="23"/>
        <v>#N/A</v>
      </c>
      <c r="AP24" s="24" t="e">
        <f t="shared" si="24"/>
        <v>#N/A</v>
      </c>
      <c r="AQ24" s="24" t="e">
        <f t="shared" si="25"/>
        <v>#N/A</v>
      </c>
      <c r="AR24" s="24" t="str">
        <f t="shared" si="26"/>
        <v>00000</v>
      </c>
      <c r="AS24" s="24" t="e">
        <f t="shared" si="27"/>
        <v>#N/A</v>
      </c>
      <c r="AT24" s="24" t="e">
        <f t="shared" si="28"/>
        <v>#N/A</v>
      </c>
      <c r="AU24" s="24" t="e">
        <f t="shared" si="29"/>
        <v>#N/A</v>
      </c>
      <c r="AV24" s="24" t="e">
        <f t="shared" si="30"/>
        <v>#N/A</v>
      </c>
      <c r="AW24" s="24" t="e">
        <f t="shared" si="31"/>
        <v>#N/A</v>
      </c>
      <c r="AX24" s="24" t="e">
        <f t="shared" si="32"/>
        <v>#N/A</v>
      </c>
      <c r="AY24" s="24" t="e">
        <f t="shared" si="33"/>
        <v>#N/A</v>
      </c>
      <c r="AZ24" s="24" t="e">
        <f t="shared" si="34"/>
        <v>#N/A</v>
      </c>
      <c r="BA24" s="24" t="e">
        <f t="shared" si="35"/>
        <v>#N/A</v>
      </c>
      <c r="BB24" s="24" t="e">
        <f t="shared" si="36"/>
        <v>#N/A</v>
      </c>
      <c r="BC24" s="24" t="e">
        <f t="shared" si="37"/>
        <v>#N/A</v>
      </c>
      <c r="BD24" s="62" t="e">
        <f t="shared" si="38"/>
        <v>#N/A</v>
      </c>
      <c r="BE24" s="57"/>
      <c r="BF24" s="48" t="e">
        <f t="shared" si="39"/>
        <v>#N/A</v>
      </c>
      <c r="BG24" s="49"/>
      <c r="BH24" s="47" t="e">
        <f t="shared" si="40"/>
        <v>#N/A</v>
      </c>
      <c r="BI24" s="48"/>
      <c r="BJ24" s="48" t="e">
        <f t="shared" si="41"/>
        <v>#N/A</v>
      </c>
      <c r="BK24" s="61"/>
      <c r="BL24" s="39" t="e">
        <f t="shared" si="42"/>
        <v>#N/A</v>
      </c>
      <c r="BM24" s="56" t="e">
        <f t="shared" si="43"/>
        <v>#N/A</v>
      </c>
      <c r="BN24" s="58"/>
      <c r="BO24" s="47" t="e">
        <f t="shared" si="44"/>
        <v>#N/A</v>
      </c>
      <c r="BP24" s="48"/>
      <c r="BQ24" s="48" t="e">
        <f t="shared" si="45"/>
        <v>#N/A</v>
      </c>
      <c r="BR24" s="49"/>
      <c r="BS24" s="56" t="e">
        <f t="shared" si="57"/>
        <v>#N/A</v>
      </c>
      <c r="BT24" s="57"/>
      <c r="BU24" s="48" t="e">
        <f t="shared" si="46"/>
        <v>#N/A</v>
      </c>
      <c r="BV24" s="49"/>
      <c r="BW24" s="47" t="e">
        <f t="shared" si="47"/>
        <v>#N/A</v>
      </c>
      <c r="BX24" s="48"/>
      <c r="BY24" s="48" t="e">
        <f t="shared" si="48"/>
        <v>#N/A</v>
      </c>
      <c r="BZ24" s="49"/>
      <c r="CA24" s="47" t="e">
        <f t="shared" si="49"/>
        <v>#N/A</v>
      </c>
      <c r="CB24" s="48"/>
      <c r="CC24" s="48" t="e">
        <f t="shared" si="50"/>
        <v>#N/A</v>
      </c>
      <c r="CD24" s="49"/>
      <c r="CE24" s="47" t="e">
        <f t="shared" si="51"/>
        <v>#N/A</v>
      </c>
      <c r="CF24" s="48"/>
      <c r="CG24" s="48" t="e">
        <f t="shared" si="52"/>
        <v>#N/A</v>
      </c>
      <c r="CH24" s="49"/>
      <c r="CI24" s="47" t="e">
        <f t="shared" si="53"/>
        <v>#N/A</v>
      </c>
      <c r="CJ24" s="48"/>
      <c r="CK24" s="48" t="e">
        <f t="shared" si="54"/>
        <v>#N/A</v>
      </c>
      <c r="CL24" s="49"/>
      <c r="CM24" s="80" t="e">
        <f t="shared" si="55"/>
        <v>#N/A</v>
      </c>
      <c r="CN24" s="81"/>
      <c r="CO24" s="48" t="e">
        <f t="shared" si="56"/>
        <v>#N/A</v>
      </c>
      <c r="CP24" s="61"/>
      <c r="CQ24" s="58" t="e">
        <f>IF(CO24=0,E33,IF(CO24=1,E34,IF(CO24=2,E35,IF(CO24=3,E36,IF(CO24=4,E37,IF(CO24=5,E38))))))</f>
        <v>#N/A</v>
      </c>
      <c r="CR24" s="75"/>
      <c r="CS24" s="76"/>
    </row>
    <row r="25" spans="5:97" x14ac:dyDescent="0.25">
      <c r="E25" s="67">
        <f>Sheet1!B23</f>
        <v>0</v>
      </c>
      <c r="F25" s="68"/>
      <c r="G25" s="69"/>
      <c r="H25" s="22" t="str">
        <f t="shared" si="2"/>
        <v>0</v>
      </c>
      <c r="I25" s="21" t="str">
        <f t="shared" si="3"/>
        <v/>
      </c>
      <c r="J25" s="21" t="str">
        <f t="shared" si="4"/>
        <v/>
      </c>
      <c r="K25" s="21" t="str">
        <f t="shared" si="5"/>
        <v/>
      </c>
      <c r="L25" s="21" t="str">
        <f t="shared" si="6"/>
        <v/>
      </c>
      <c r="M25" s="21" t="str">
        <f t="shared" si="7"/>
        <v/>
      </c>
      <c r="N25" s="21" t="str">
        <f t="shared" si="8"/>
        <v/>
      </c>
      <c r="O25" s="21" t="str">
        <f t="shared" si="9"/>
        <v/>
      </c>
      <c r="P25" s="21" t="str">
        <f t="shared" si="10"/>
        <v/>
      </c>
      <c r="Q25" s="21" t="str">
        <f t="shared" si="11"/>
        <v/>
      </c>
      <c r="R25" s="21" t="str">
        <f t="shared" si="12"/>
        <v/>
      </c>
      <c r="S25" s="23" t="str">
        <f t="shared" si="13"/>
        <v/>
      </c>
      <c r="T25" s="37">
        <f>VLOOKUP(H25, Sheet5!$A$2:$B$37, 2, FALSE)</f>
        <v>0</v>
      </c>
      <c r="U25" s="37" t="e">
        <f>VLOOKUP(I25, Sheet5!$A$2:$B$37, 2, FALSE)</f>
        <v>#N/A</v>
      </c>
      <c r="V25" s="37" t="e">
        <f>VLOOKUP(J25, Sheet5!$A$2:$B$37, 2, FALSE)</f>
        <v>#N/A</v>
      </c>
      <c r="W25" s="37" t="e">
        <f>VLOOKUP(K25, Sheet5!$A$2:$B$37, 2, FALSE)</f>
        <v>#N/A</v>
      </c>
      <c r="X25" s="37" t="e">
        <f>VLOOKUP(L25, Sheet5!$A$2:$B$37, 2, FALSE)</f>
        <v>#N/A</v>
      </c>
      <c r="Y25" s="37" t="e">
        <f>VLOOKUP(M25, Sheet5!$A$2:$B$37, 2, FALSE)</f>
        <v>#N/A</v>
      </c>
      <c r="Z25" s="37" t="e">
        <f>VLOOKUP(N25, Sheet5!$A$2:$B$37, 2, FALSE)</f>
        <v>#N/A</v>
      </c>
      <c r="AA25" s="37" t="e">
        <f>VLOOKUP(O25, Sheet5!$A$2:$B$37, 2, FALSE)</f>
        <v>#N/A</v>
      </c>
      <c r="AB25" s="37" t="e">
        <f>VLOOKUP(P25, Sheet5!$A$2:$B$37, 2, FALSE)</f>
        <v>#N/A</v>
      </c>
      <c r="AC25" s="37" t="e">
        <f>VLOOKUP(Q25, Sheet5!$A$2:$B$37, 2, FALSE)</f>
        <v>#N/A</v>
      </c>
      <c r="AD25" s="37" t="e">
        <f>VLOOKUP(R25, Sheet5!$A$2:$B$37, 2, FALSE)</f>
        <v>#N/A</v>
      </c>
      <c r="AE25" s="37" t="e">
        <f>VLOOKUP(S25, Sheet5!$A$2:$B$37, 2, FALSE)</f>
        <v>#N/A</v>
      </c>
      <c r="AF25" s="24" t="str">
        <f t="shared" si="14"/>
        <v>00000</v>
      </c>
      <c r="AG25" s="24" t="e">
        <f t="shared" si="15"/>
        <v>#N/A</v>
      </c>
      <c r="AH25" s="24" t="e">
        <f t="shared" si="16"/>
        <v>#N/A</v>
      </c>
      <c r="AI25" s="24" t="e">
        <f t="shared" si="17"/>
        <v>#N/A</v>
      </c>
      <c r="AJ25" s="24" t="e">
        <f t="shared" si="18"/>
        <v>#N/A</v>
      </c>
      <c r="AK25" s="24" t="e">
        <f t="shared" si="19"/>
        <v>#N/A</v>
      </c>
      <c r="AL25" s="24" t="e">
        <f t="shared" si="20"/>
        <v>#N/A</v>
      </c>
      <c r="AM25" s="24" t="e">
        <f t="shared" si="21"/>
        <v>#N/A</v>
      </c>
      <c r="AN25" s="24" t="e">
        <f t="shared" si="22"/>
        <v>#N/A</v>
      </c>
      <c r="AO25" s="24" t="e">
        <f t="shared" si="23"/>
        <v>#N/A</v>
      </c>
      <c r="AP25" s="24" t="e">
        <f t="shared" si="24"/>
        <v>#N/A</v>
      </c>
      <c r="AQ25" s="24" t="e">
        <f t="shared" si="25"/>
        <v>#N/A</v>
      </c>
      <c r="AR25" s="24" t="str">
        <f t="shared" si="26"/>
        <v>00000</v>
      </c>
      <c r="AS25" s="24" t="e">
        <f t="shared" si="27"/>
        <v>#N/A</v>
      </c>
      <c r="AT25" s="24" t="e">
        <f t="shared" si="28"/>
        <v>#N/A</v>
      </c>
      <c r="AU25" s="24" t="e">
        <f t="shared" si="29"/>
        <v>#N/A</v>
      </c>
      <c r="AV25" s="24" t="e">
        <f t="shared" si="30"/>
        <v>#N/A</v>
      </c>
      <c r="AW25" s="24" t="e">
        <f t="shared" si="31"/>
        <v>#N/A</v>
      </c>
      <c r="AX25" s="24" t="e">
        <f t="shared" si="32"/>
        <v>#N/A</v>
      </c>
      <c r="AY25" s="24" t="e">
        <f t="shared" si="33"/>
        <v>#N/A</v>
      </c>
      <c r="AZ25" s="24" t="e">
        <f t="shared" si="34"/>
        <v>#N/A</v>
      </c>
      <c r="BA25" s="24" t="e">
        <f t="shared" si="35"/>
        <v>#N/A</v>
      </c>
      <c r="BB25" s="24" t="e">
        <f t="shared" si="36"/>
        <v>#N/A</v>
      </c>
      <c r="BC25" s="24" t="e">
        <f t="shared" si="37"/>
        <v>#N/A</v>
      </c>
      <c r="BD25" s="62" t="e">
        <f t="shared" si="38"/>
        <v>#N/A</v>
      </c>
      <c r="BE25" s="57"/>
      <c r="BF25" s="48" t="e">
        <f t="shared" si="39"/>
        <v>#N/A</v>
      </c>
      <c r="BG25" s="49"/>
      <c r="BH25" s="47" t="e">
        <f t="shared" si="40"/>
        <v>#N/A</v>
      </c>
      <c r="BI25" s="48"/>
      <c r="BJ25" s="48" t="e">
        <f t="shared" si="41"/>
        <v>#N/A</v>
      </c>
      <c r="BK25" s="61"/>
      <c r="BL25" s="39" t="e">
        <f t="shared" si="42"/>
        <v>#N/A</v>
      </c>
      <c r="BM25" s="56" t="e">
        <f t="shared" si="43"/>
        <v>#N/A</v>
      </c>
      <c r="BN25" s="58"/>
      <c r="BO25" s="47" t="e">
        <f t="shared" si="44"/>
        <v>#N/A</v>
      </c>
      <c r="BP25" s="48"/>
      <c r="BQ25" s="48" t="e">
        <f t="shared" si="45"/>
        <v>#N/A</v>
      </c>
      <c r="BR25" s="49"/>
      <c r="BS25" s="56" t="e">
        <f t="shared" si="57"/>
        <v>#N/A</v>
      </c>
      <c r="BT25" s="57"/>
      <c r="BU25" s="48" t="e">
        <f t="shared" si="46"/>
        <v>#N/A</v>
      </c>
      <c r="BV25" s="49"/>
      <c r="BW25" s="47" t="e">
        <f t="shared" si="47"/>
        <v>#N/A</v>
      </c>
      <c r="BX25" s="48"/>
      <c r="BY25" s="48" t="e">
        <f t="shared" si="48"/>
        <v>#N/A</v>
      </c>
      <c r="BZ25" s="49"/>
      <c r="CA25" s="47" t="e">
        <f t="shared" si="49"/>
        <v>#N/A</v>
      </c>
      <c r="CB25" s="48"/>
      <c r="CC25" s="48" t="e">
        <f t="shared" si="50"/>
        <v>#N/A</v>
      </c>
      <c r="CD25" s="49"/>
      <c r="CE25" s="47" t="e">
        <f t="shared" si="51"/>
        <v>#N/A</v>
      </c>
      <c r="CF25" s="48"/>
      <c r="CG25" s="48" t="e">
        <f t="shared" si="52"/>
        <v>#N/A</v>
      </c>
      <c r="CH25" s="49"/>
      <c r="CI25" s="47" t="e">
        <f t="shared" si="53"/>
        <v>#N/A</v>
      </c>
      <c r="CJ25" s="48"/>
      <c r="CK25" s="48" t="e">
        <f t="shared" si="54"/>
        <v>#N/A</v>
      </c>
      <c r="CL25" s="49"/>
      <c r="CM25" s="80" t="e">
        <f t="shared" si="55"/>
        <v>#N/A</v>
      </c>
      <c r="CN25" s="81"/>
      <c r="CO25" s="48" t="e">
        <f t="shared" si="56"/>
        <v>#N/A</v>
      </c>
      <c r="CP25" s="61"/>
      <c r="CQ25" s="58" t="e">
        <f>IF(CO25=0,E33,IF(CO25=1,E34,IF(CO25=2,E35,IF(CO25=3,E36,IF(CO25=4,E37,IF(CO25=5,E38))))))</f>
        <v>#N/A</v>
      </c>
      <c r="CR25" s="75"/>
      <c r="CS25" s="76"/>
    </row>
    <row r="26" spans="5:97" x14ac:dyDescent="0.25">
      <c r="E26" s="67">
        <f>Sheet1!B24</f>
        <v>0</v>
      </c>
      <c r="F26" s="68"/>
      <c r="G26" s="69"/>
      <c r="H26" s="22" t="str">
        <f t="shared" si="2"/>
        <v>0</v>
      </c>
      <c r="I26" s="21" t="str">
        <f t="shared" si="3"/>
        <v/>
      </c>
      <c r="J26" s="21" t="str">
        <f t="shared" si="4"/>
        <v/>
      </c>
      <c r="K26" s="21" t="str">
        <f t="shared" si="5"/>
        <v/>
      </c>
      <c r="L26" s="21" t="str">
        <f t="shared" si="6"/>
        <v/>
      </c>
      <c r="M26" s="21" t="str">
        <f t="shared" si="7"/>
        <v/>
      </c>
      <c r="N26" s="21" t="str">
        <f t="shared" si="8"/>
        <v/>
      </c>
      <c r="O26" s="21" t="str">
        <f t="shared" si="9"/>
        <v/>
      </c>
      <c r="P26" s="21" t="str">
        <f t="shared" si="10"/>
        <v/>
      </c>
      <c r="Q26" s="21" t="str">
        <f t="shared" si="11"/>
        <v/>
      </c>
      <c r="R26" s="21" t="str">
        <f t="shared" si="12"/>
        <v/>
      </c>
      <c r="S26" s="23" t="str">
        <f t="shared" si="13"/>
        <v/>
      </c>
      <c r="T26" s="37">
        <f>VLOOKUP(H26, Sheet5!$A$2:$B$37, 2, FALSE)</f>
        <v>0</v>
      </c>
      <c r="U26" s="37" t="e">
        <f>VLOOKUP(I26, Sheet5!$A$2:$B$37, 2, FALSE)</f>
        <v>#N/A</v>
      </c>
      <c r="V26" s="37" t="e">
        <f>VLOOKUP(J26, Sheet5!$A$2:$B$37, 2, FALSE)</f>
        <v>#N/A</v>
      </c>
      <c r="W26" s="37" t="e">
        <f>VLOOKUP(K26, Sheet5!$A$2:$B$37, 2, FALSE)</f>
        <v>#N/A</v>
      </c>
      <c r="X26" s="37" t="e">
        <f>VLOOKUP(L26, Sheet5!$A$2:$B$37, 2, FALSE)</f>
        <v>#N/A</v>
      </c>
      <c r="Y26" s="37" t="e">
        <f>VLOOKUP(M26, Sheet5!$A$2:$B$37, 2, FALSE)</f>
        <v>#N/A</v>
      </c>
      <c r="Z26" s="37" t="e">
        <f>VLOOKUP(N26, Sheet5!$A$2:$B$37, 2, FALSE)</f>
        <v>#N/A</v>
      </c>
      <c r="AA26" s="37" t="e">
        <f>VLOOKUP(O26, Sheet5!$A$2:$B$37, 2, FALSE)</f>
        <v>#N/A</v>
      </c>
      <c r="AB26" s="37" t="e">
        <f>VLOOKUP(P26, Sheet5!$A$2:$B$37, 2, FALSE)</f>
        <v>#N/A</v>
      </c>
      <c r="AC26" s="37" t="e">
        <f>VLOOKUP(Q26, Sheet5!$A$2:$B$37, 2, FALSE)</f>
        <v>#N/A</v>
      </c>
      <c r="AD26" s="37" t="e">
        <f>VLOOKUP(R26, Sheet5!$A$2:$B$37, 2, FALSE)</f>
        <v>#N/A</v>
      </c>
      <c r="AE26" s="37" t="e">
        <f>VLOOKUP(S26, Sheet5!$A$2:$B$37, 2, FALSE)</f>
        <v>#N/A</v>
      </c>
      <c r="AF26" s="24" t="str">
        <f t="shared" si="14"/>
        <v>00000</v>
      </c>
      <c r="AG26" s="24" t="e">
        <f t="shared" si="15"/>
        <v>#N/A</v>
      </c>
      <c r="AH26" s="24" t="e">
        <f t="shared" si="16"/>
        <v>#N/A</v>
      </c>
      <c r="AI26" s="24" t="e">
        <f t="shared" si="17"/>
        <v>#N/A</v>
      </c>
      <c r="AJ26" s="24" t="e">
        <f t="shared" si="18"/>
        <v>#N/A</v>
      </c>
      <c r="AK26" s="24" t="e">
        <f t="shared" si="19"/>
        <v>#N/A</v>
      </c>
      <c r="AL26" s="24" t="e">
        <f t="shared" si="20"/>
        <v>#N/A</v>
      </c>
      <c r="AM26" s="24" t="e">
        <f t="shared" si="21"/>
        <v>#N/A</v>
      </c>
      <c r="AN26" s="24" t="e">
        <f t="shared" si="22"/>
        <v>#N/A</v>
      </c>
      <c r="AO26" s="24" t="e">
        <f t="shared" si="23"/>
        <v>#N/A</v>
      </c>
      <c r="AP26" s="24" t="e">
        <f t="shared" si="24"/>
        <v>#N/A</v>
      </c>
      <c r="AQ26" s="24" t="e">
        <f t="shared" si="25"/>
        <v>#N/A</v>
      </c>
      <c r="AR26" s="24" t="str">
        <f t="shared" si="26"/>
        <v>00000</v>
      </c>
      <c r="AS26" s="24" t="e">
        <f t="shared" si="27"/>
        <v>#N/A</v>
      </c>
      <c r="AT26" s="24" t="e">
        <f t="shared" si="28"/>
        <v>#N/A</v>
      </c>
      <c r="AU26" s="24" t="e">
        <f t="shared" si="29"/>
        <v>#N/A</v>
      </c>
      <c r="AV26" s="24" t="e">
        <f t="shared" si="30"/>
        <v>#N/A</v>
      </c>
      <c r="AW26" s="24" t="e">
        <f t="shared" si="31"/>
        <v>#N/A</v>
      </c>
      <c r="AX26" s="24" t="e">
        <f t="shared" si="32"/>
        <v>#N/A</v>
      </c>
      <c r="AY26" s="24" t="e">
        <f t="shared" si="33"/>
        <v>#N/A</v>
      </c>
      <c r="AZ26" s="24" t="e">
        <f t="shared" si="34"/>
        <v>#N/A</v>
      </c>
      <c r="BA26" s="24" t="e">
        <f t="shared" si="35"/>
        <v>#N/A</v>
      </c>
      <c r="BB26" s="24" t="e">
        <f t="shared" si="36"/>
        <v>#N/A</v>
      </c>
      <c r="BC26" s="24" t="e">
        <f t="shared" si="37"/>
        <v>#N/A</v>
      </c>
      <c r="BD26" s="62" t="e">
        <f t="shared" si="38"/>
        <v>#N/A</v>
      </c>
      <c r="BE26" s="57"/>
      <c r="BF26" s="48" t="e">
        <f t="shared" si="39"/>
        <v>#N/A</v>
      </c>
      <c r="BG26" s="49"/>
      <c r="BH26" s="47" t="e">
        <f t="shared" si="40"/>
        <v>#N/A</v>
      </c>
      <c r="BI26" s="48"/>
      <c r="BJ26" s="48" t="e">
        <f t="shared" si="41"/>
        <v>#N/A</v>
      </c>
      <c r="BK26" s="61"/>
      <c r="BL26" s="39" t="e">
        <f t="shared" si="42"/>
        <v>#N/A</v>
      </c>
      <c r="BM26" s="56" t="e">
        <f t="shared" si="43"/>
        <v>#N/A</v>
      </c>
      <c r="BN26" s="58"/>
      <c r="BO26" s="47" t="e">
        <f t="shared" si="44"/>
        <v>#N/A</v>
      </c>
      <c r="BP26" s="48"/>
      <c r="BQ26" s="48" t="e">
        <f t="shared" si="45"/>
        <v>#N/A</v>
      </c>
      <c r="BR26" s="49"/>
      <c r="BS26" s="56" t="e">
        <f t="shared" si="57"/>
        <v>#N/A</v>
      </c>
      <c r="BT26" s="57"/>
      <c r="BU26" s="48" t="e">
        <f t="shared" si="46"/>
        <v>#N/A</v>
      </c>
      <c r="BV26" s="49"/>
      <c r="BW26" s="47" t="e">
        <f t="shared" si="47"/>
        <v>#N/A</v>
      </c>
      <c r="BX26" s="48"/>
      <c r="BY26" s="48" t="e">
        <f t="shared" si="48"/>
        <v>#N/A</v>
      </c>
      <c r="BZ26" s="49"/>
      <c r="CA26" s="47" t="e">
        <f t="shared" si="49"/>
        <v>#N/A</v>
      </c>
      <c r="CB26" s="48"/>
      <c r="CC26" s="48" t="e">
        <f t="shared" si="50"/>
        <v>#N/A</v>
      </c>
      <c r="CD26" s="49"/>
      <c r="CE26" s="47" t="e">
        <f t="shared" si="51"/>
        <v>#N/A</v>
      </c>
      <c r="CF26" s="48"/>
      <c r="CG26" s="48" t="e">
        <f t="shared" si="52"/>
        <v>#N/A</v>
      </c>
      <c r="CH26" s="49"/>
      <c r="CI26" s="47" t="e">
        <f t="shared" si="53"/>
        <v>#N/A</v>
      </c>
      <c r="CJ26" s="48"/>
      <c r="CK26" s="48" t="e">
        <f t="shared" si="54"/>
        <v>#N/A</v>
      </c>
      <c r="CL26" s="49"/>
      <c r="CM26" s="80" t="e">
        <f t="shared" si="55"/>
        <v>#N/A</v>
      </c>
      <c r="CN26" s="81"/>
      <c r="CO26" s="48" t="e">
        <f t="shared" si="56"/>
        <v>#N/A</v>
      </c>
      <c r="CP26" s="61"/>
      <c r="CQ26" s="58" t="e">
        <f>IF(CO26=0,E33,IF(CO26=1,E34,IF(CO26=2,E35,IF(CO26=3,E36,IF(CO26=4,E37,IF(CO26=5,E38))))))</f>
        <v>#N/A</v>
      </c>
      <c r="CR26" s="75"/>
      <c r="CS26" s="76"/>
    </row>
    <row r="27" spans="5:97" x14ac:dyDescent="0.25">
      <c r="E27" s="67">
        <f>Sheet1!B25</f>
        <v>0</v>
      </c>
      <c r="F27" s="68"/>
      <c r="G27" s="69"/>
      <c r="H27" s="22" t="str">
        <f t="shared" si="2"/>
        <v>0</v>
      </c>
      <c r="I27" s="21" t="str">
        <f t="shared" si="3"/>
        <v/>
      </c>
      <c r="J27" s="21" t="str">
        <f t="shared" si="4"/>
        <v/>
      </c>
      <c r="K27" s="21" t="str">
        <f t="shared" si="5"/>
        <v/>
      </c>
      <c r="L27" s="21" t="str">
        <f t="shared" si="6"/>
        <v/>
      </c>
      <c r="M27" s="21" t="str">
        <f t="shared" si="7"/>
        <v/>
      </c>
      <c r="N27" s="21" t="str">
        <f t="shared" si="8"/>
        <v/>
      </c>
      <c r="O27" s="21" t="str">
        <f t="shared" si="9"/>
        <v/>
      </c>
      <c r="P27" s="21" t="str">
        <f t="shared" si="10"/>
        <v/>
      </c>
      <c r="Q27" s="21" t="str">
        <f t="shared" si="11"/>
        <v/>
      </c>
      <c r="R27" s="21" t="str">
        <f t="shared" si="12"/>
        <v/>
      </c>
      <c r="S27" s="23" t="str">
        <f t="shared" si="13"/>
        <v/>
      </c>
      <c r="T27" s="37">
        <f>VLOOKUP(H27, Sheet5!$A$2:$B$37, 2, FALSE)</f>
        <v>0</v>
      </c>
      <c r="U27" s="37" t="e">
        <f>VLOOKUP(I27, Sheet5!$A$2:$B$37, 2, FALSE)</f>
        <v>#N/A</v>
      </c>
      <c r="V27" s="37" t="e">
        <f>VLOOKUP(J27, Sheet5!$A$2:$B$37, 2, FALSE)</f>
        <v>#N/A</v>
      </c>
      <c r="W27" s="37" t="e">
        <f>VLOOKUP(K27, Sheet5!$A$2:$B$37, 2, FALSE)</f>
        <v>#N/A</v>
      </c>
      <c r="X27" s="37" t="e">
        <f>VLOOKUP(L27, Sheet5!$A$2:$B$37, 2, FALSE)</f>
        <v>#N/A</v>
      </c>
      <c r="Y27" s="37" t="e">
        <f>VLOOKUP(M27, Sheet5!$A$2:$B$37, 2, FALSE)</f>
        <v>#N/A</v>
      </c>
      <c r="Z27" s="37" t="e">
        <f>VLOOKUP(N27, Sheet5!$A$2:$B$37, 2, FALSE)</f>
        <v>#N/A</v>
      </c>
      <c r="AA27" s="37" t="e">
        <f>VLOOKUP(O27, Sheet5!$A$2:$B$37, 2, FALSE)</f>
        <v>#N/A</v>
      </c>
      <c r="AB27" s="37" t="e">
        <f>VLOOKUP(P27, Sheet5!$A$2:$B$37, 2, FALSE)</f>
        <v>#N/A</v>
      </c>
      <c r="AC27" s="37" t="e">
        <f>VLOOKUP(Q27, Sheet5!$A$2:$B$37, 2, FALSE)</f>
        <v>#N/A</v>
      </c>
      <c r="AD27" s="37" t="e">
        <f>VLOOKUP(R27, Sheet5!$A$2:$B$37, 2, FALSE)</f>
        <v>#N/A</v>
      </c>
      <c r="AE27" s="37" t="e">
        <f>VLOOKUP(S27, Sheet5!$A$2:$B$37, 2, FALSE)</f>
        <v>#N/A</v>
      </c>
      <c r="AF27" s="24" t="str">
        <f t="shared" si="14"/>
        <v>00000</v>
      </c>
      <c r="AG27" s="24" t="e">
        <f t="shared" si="15"/>
        <v>#N/A</v>
      </c>
      <c r="AH27" s="24" t="e">
        <f t="shared" si="16"/>
        <v>#N/A</v>
      </c>
      <c r="AI27" s="24" t="e">
        <f t="shared" si="17"/>
        <v>#N/A</v>
      </c>
      <c r="AJ27" s="24" t="e">
        <f t="shared" si="18"/>
        <v>#N/A</v>
      </c>
      <c r="AK27" s="24" t="e">
        <f t="shared" si="19"/>
        <v>#N/A</v>
      </c>
      <c r="AL27" s="24" t="e">
        <f t="shared" si="20"/>
        <v>#N/A</v>
      </c>
      <c r="AM27" s="24" t="e">
        <f t="shared" si="21"/>
        <v>#N/A</v>
      </c>
      <c r="AN27" s="24" t="e">
        <f t="shared" si="22"/>
        <v>#N/A</v>
      </c>
      <c r="AO27" s="24" t="e">
        <f t="shared" si="23"/>
        <v>#N/A</v>
      </c>
      <c r="AP27" s="24" t="e">
        <f t="shared" si="24"/>
        <v>#N/A</v>
      </c>
      <c r="AQ27" s="24" t="e">
        <f t="shared" si="25"/>
        <v>#N/A</v>
      </c>
      <c r="AR27" s="24" t="str">
        <f t="shared" si="26"/>
        <v>00000</v>
      </c>
      <c r="AS27" s="24" t="e">
        <f t="shared" si="27"/>
        <v>#N/A</v>
      </c>
      <c r="AT27" s="24" t="e">
        <f t="shared" si="28"/>
        <v>#N/A</v>
      </c>
      <c r="AU27" s="24" t="e">
        <f t="shared" si="29"/>
        <v>#N/A</v>
      </c>
      <c r="AV27" s="24" t="e">
        <f t="shared" si="30"/>
        <v>#N/A</v>
      </c>
      <c r="AW27" s="24" t="e">
        <f t="shared" si="31"/>
        <v>#N/A</v>
      </c>
      <c r="AX27" s="24" t="e">
        <f t="shared" si="32"/>
        <v>#N/A</v>
      </c>
      <c r="AY27" s="24" t="e">
        <f t="shared" si="33"/>
        <v>#N/A</v>
      </c>
      <c r="AZ27" s="24" t="e">
        <f t="shared" si="34"/>
        <v>#N/A</v>
      </c>
      <c r="BA27" s="24" t="e">
        <f t="shared" si="35"/>
        <v>#N/A</v>
      </c>
      <c r="BB27" s="24" t="e">
        <f t="shared" si="36"/>
        <v>#N/A</v>
      </c>
      <c r="BC27" s="24" t="e">
        <f t="shared" si="37"/>
        <v>#N/A</v>
      </c>
      <c r="BD27" s="62" t="e">
        <f t="shared" si="38"/>
        <v>#N/A</v>
      </c>
      <c r="BE27" s="57"/>
      <c r="BF27" s="48" t="e">
        <f t="shared" si="39"/>
        <v>#N/A</v>
      </c>
      <c r="BG27" s="49"/>
      <c r="BH27" s="47" t="e">
        <f t="shared" si="40"/>
        <v>#N/A</v>
      </c>
      <c r="BI27" s="48"/>
      <c r="BJ27" s="48" t="e">
        <f t="shared" si="41"/>
        <v>#N/A</v>
      </c>
      <c r="BK27" s="61"/>
      <c r="BL27" s="39" t="e">
        <f t="shared" si="42"/>
        <v>#N/A</v>
      </c>
      <c r="BM27" s="56" t="e">
        <f t="shared" si="43"/>
        <v>#N/A</v>
      </c>
      <c r="BN27" s="58"/>
      <c r="BO27" s="47" t="e">
        <f t="shared" si="44"/>
        <v>#N/A</v>
      </c>
      <c r="BP27" s="48"/>
      <c r="BQ27" s="48" t="e">
        <f t="shared" si="45"/>
        <v>#N/A</v>
      </c>
      <c r="BR27" s="49"/>
      <c r="BS27" s="56" t="e">
        <f t="shared" si="57"/>
        <v>#N/A</v>
      </c>
      <c r="BT27" s="57"/>
      <c r="BU27" s="48" t="e">
        <f t="shared" si="46"/>
        <v>#N/A</v>
      </c>
      <c r="BV27" s="49"/>
      <c r="BW27" s="47" t="e">
        <f t="shared" si="47"/>
        <v>#N/A</v>
      </c>
      <c r="BX27" s="48"/>
      <c r="BY27" s="48" t="e">
        <f t="shared" si="48"/>
        <v>#N/A</v>
      </c>
      <c r="BZ27" s="49"/>
      <c r="CA27" s="47" t="e">
        <f t="shared" si="49"/>
        <v>#N/A</v>
      </c>
      <c r="CB27" s="48"/>
      <c r="CC27" s="48" t="e">
        <f t="shared" si="50"/>
        <v>#N/A</v>
      </c>
      <c r="CD27" s="49"/>
      <c r="CE27" s="47" t="e">
        <f t="shared" si="51"/>
        <v>#N/A</v>
      </c>
      <c r="CF27" s="48"/>
      <c r="CG27" s="48" t="e">
        <f t="shared" si="52"/>
        <v>#N/A</v>
      </c>
      <c r="CH27" s="49"/>
      <c r="CI27" s="47" t="e">
        <f t="shared" si="53"/>
        <v>#N/A</v>
      </c>
      <c r="CJ27" s="48"/>
      <c r="CK27" s="48" t="e">
        <f t="shared" si="54"/>
        <v>#N/A</v>
      </c>
      <c r="CL27" s="49"/>
      <c r="CM27" s="80" t="e">
        <f t="shared" si="55"/>
        <v>#N/A</v>
      </c>
      <c r="CN27" s="81"/>
      <c r="CO27" s="48" t="e">
        <f t="shared" si="56"/>
        <v>#N/A</v>
      </c>
      <c r="CP27" s="61"/>
      <c r="CQ27" s="58" t="e">
        <f>IF(CO27=0,E33,IF(CO27=1,E34,IF(CO27=2,E35,IF(CO27=3,E36,IF(CO27=4,E37,IF(CO27=5,E38))))))</f>
        <v>#N/A</v>
      </c>
      <c r="CR27" s="75"/>
      <c r="CS27" s="76"/>
    </row>
    <row r="28" spans="5:97" x14ac:dyDescent="0.25">
      <c r="E28" s="67">
        <f>Sheet1!B26</f>
        <v>0</v>
      </c>
      <c r="F28" s="68"/>
      <c r="G28" s="69"/>
      <c r="H28" s="22" t="str">
        <f t="shared" si="2"/>
        <v>0</v>
      </c>
      <c r="I28" s="21" t="str">
        <f t="shared" si="3"/>
        <v/>
      </c>
      <c r="J28" s="21" t="str">
        <f t="shared" si="4"/>
        <v/>
      </c>
      <c r="K28" s="21" t="str">
        <f t="shared" si="5"/>
        <v/>
      </c>
      <c r="L28" s="21" t="str">
        <f t="shared" si="6"/>
        <v/>
      </c>
      <c r="M28" s="21" t="str">
        <f t="shared" si="7"/>
        <v/>
      </c>
      <c r="N28" s="21" t="str">
        <f t="shared" si="8"/>
        <v/>
      </c>
      <c r="O28" s="21" t="str">
        <f t="shared" si="9"/>
        <v/>
      </c>
      <c r="P28" s="21" t="str">
        <f t="shared" si="10"/>
        <v/>
      </c>
      <c r="Q28" s="21" t="str">
        <f t="shared" si="11"/>
        <v/>
      </c>
      <c r="R28" s="21" t="str">
        <f t="shared" si="12"/>
        <v/>
      </c>
      <c r="S28" s="23" t="str">
        <f t="shared" si="13"/>
        <v/>
      </c>
      <c r="T28" s="37">
        <f>VLOOKUP(H28, Sheet5!$A$2:$B$37, 2, FALSE)</f>
        <v>0</v>
      </c>
      <c r="U28" s="37" t="e">
        <f>VLOOKUP(I28, Sheet5!$A$2:$B$37, 2, FALSE)</f>
        <v>#N/A</v>
      </c>
      <c r="V28" s="37" t="e">
        <f>VLOOKUP(J28, Sheet5!$A$2:$B$37, 2, FALSE)</f>
        <v>#N/A</v>
      </c>
      <c r="W28" s="37" t="e">
        <f>VLOOKUP(K28, Sheet5!$A$2:$B$37, 2, FALSE)</f>
        <v>#N/A</v>
      </c>
      <c r="X28" s="37" t="e">
        <f>VLOOKUP(L28, Sheet5!$A$2:$B$37, 2, FALSE)</f>
        <v>#N/A</v>
      </c>
      <c r="Y28" s="37" t="e">
        <f>VLOOKUP(M28, Sheet5!$A$2:$B$37, 2, FALSE)</f>
        <v>#N/A</v>
      </c>
      <c r="Z28" s="37" t="e">
        <f>VLOOKUP(N28, Sheet5!$A$2:$B$37, 2, FALSE)</f>
        <v>#N/A</v>
      </c>
      <c r="AA28" s="37" t="e">
        <f>VLOOKUP(O28, Sheet5!$A$2:$B$37, 2, FALSE)</f>
        <v>#N/A</v>
      </c>
      <c r="AB28" s="37" t="e">
        <f>VLOOKUP(P28, Sheet5!$A$2:$B$37, 2, FALSE)</f>
        <v>#N/A</v>
      </c>
      <c r="AC28" s="37" t="e">
        <f>VLOOKUP(Q28, Sheet5!$A$2:$B$37, 2, FALSE)</f>
        <v>#N/A</v>
      </c>
      <c r="AD28" s="37" t="e">
        <f>VLOOKUP(R28, Sheet5!$A$2:$B$37, 2, FALSE)</f>
        <v>#N/A</v>
      </c>
      <c r="AE28" s="37" t="e">
        <f>VLOOKUP(S28, Sheet5!$A$2:$B$37, 2, FALSE)</f>
        <v>#N/A</v>
      </c>
      <c r="AF28" s="24" t="str">
        <f t="shared" si="14"/>
        <v>00000</v>
      </c>
      <c r="AG28" s="24" t="e">
        <f t="shared" si="15"/>
        <v>#N/A</v>
      </c>
      <c r="AH28" s="24" t="e">
        <f t="shared" si="16"/>
        <v>#N/A</v>
      </c>
      <c r="AI28" s="24" t="e">
        <f t="shared" si="17"/>
        <v>#N/A</v>
      </c>
      <c r="AJ28" s="24" t="e">
        <f t="shared" si="18"/>
        <v>#N/A</v>
      </c>
      <c r="AK28" s="24" t="e">
        <f t="shared" si="19"/>
        <v>#N/A</v>
      </c>
      <c r="AL28" s="24" t="e">
        <f t="shared" si="20"/>
        <v>#N/A</v>
      </c>
      <c r="AM28" s="24" t="e">
        <f t="shared" si="21"/>
        <v>#N/A</v>
      </c>
      <c r="AN28" s="24" t="e">
        <f t="shared" si="22"/>
        <v>#N/A</v>
      </c>
      <c r="AO28" s="24" t="e">
        <f t="shared" si="23"/>
        <v>#N/A</v>
      </c>
      <c r="AP28" s="24" t="e">
        <f t="shared" si="24"/>
        <v>#N/A</v>
      </c>
      <c r="AQ28" s="24" t="e">
        <f t="shared" si="25"/>
        <v>#N/A</v>
      </c>
      <c r="AR28" s="24" t="str">
        <f t="shared" si="26"/>
        <v>00000</v>
      </c>
      <c r="AS28" s="24" t="e">
        <f t="shared" si="27"/>
        <v>#N/A</v>
      </c>
      <c r="AT28" s="24" t="e">
        <f t="shared" si="28"/>
        <v>#N/A</v>
      </c>
      <c r="AU28" s="24" t="e">
        <f t="shared" si="29"/>
        <v>#N/A</v>
      </c>
      <c r="AV28" s="24" t="e">
        <f t="shared" si="30"/>
        <v>#N/A</v>
      </c>
      <c r="AW28" s="24" t="e">
        <f t="shared" si="31"/>
        <v>#N/A</v>
      </c>
      <c r="AX28" s="24" t="e">
        <f t="shared" si="32"/>
        <v>#N/A</v>
      </c>
      <c r="AY28" s="24" t="e">
        <f t="shared" si="33"/>
        <v>#N/A</v>
      </c>
      <c r="AZ28" s="24" t="e">
        <f t="shared" si="34"/>
        <v>#N/A</v>
      </c>
      <c r="BA28" s="24" t="e">
        <f t="shared" si="35"/>
        <v>#N/A</v>
      </c>
      <c r="BB28" s="24" t="e">
        <f t="shared" si="36"/>
        <v>#N/A</v>
      </c>
      <c r="BC28" s="24" t="e">
        <f t="shared" si="37"/>
        <v>#N/A</v>
      </c>
      <c r="BD28" s="62" t="e">
        <f t="shared" si="38"/>
        <v>#N/A</v>
      </c>
      <c r="BE28" s="57"/>
      <c r="BF28" s="48" t="e">
        <f t="shared" si="39"/>
        <v>#N/A</v>
      </c>
      <c r="BG28" s="49"/>
      <c r="BH28" s="47" t="e">
        <f t="shared" si="40"/>
        <v>#N/A</v>
      </c>
      <c r="BI28" s="48"/>
      <c r="BJ28" s="48" t="e">
        <f t="shared" si="41"/>
        <v>#N/A</v>
      </c>
      <c r="BK28" s="61"/>
      <c r="BL28" s="39" t="e">
        <f t="shared" si="42"/>
        <v>#N/A</v>
      </c>
      <c r="BM28" s="56" t="e">
        <f t="shared" si="43"/>
        <v>#N/A</v>
      </c>
      <c r="BN28" s="58"/>
      <c r="BO28" s="47" t="e">
        <f t="shared" si="44"/>
        <v>#N/A</v>
      </c>
      <c r="BP28" s="48"/>
      <c r="BQ28" s="48" t="e">
        <f t="shared" si="45"/>
        <v>#N/A</v>
      </c>
      <c r="BR28" s="49"/>
      <c r="BS28" s="56" t="e">
        <f t="shared" si="57"/>
        <v>#N/A</v>
      </c>
      <c r="BT28" s="57"/>
      <c r="BU28" s="48" t="e">
        <f t="shared" si="46"/>
        <v>#N/A</v>
      </c>
      <c r="BV28" s="49"/>
      <c r="BW28" s="47" t="e">
        <f t="shared" si="47"/>
        <v>#N/A</v>
      </c>
      <c r="BX28" s="48"/>
      <c r="BY28" s="48" t="e">
        <f t="shared" si="48"/>
        <v>#N/A</v>
      </c>
      <c r="BZ28" s="49"/>
      <c r="CA28" s="47" t="e">
        <f>MID(AY28,5,1)&amp;MID(AZ28,1,4)</f>
        <v>#N/A</v>
      </c>
      <c r="CB28" s="48"/>
      <c r="CC28" s="48" t="e">
        <f>(MID(CA28,1,1)*(2^0))+(MID(CA28,2,1)*(2^1))+(MID(CA28,3,1)*(2^2))+(MID(CA28,4,1)*(2^3))+(MID(CA28,5,1)*(2^4))</f>
        <v>#N/A</v>
      </c>
      <c r="CD28" s="49"/>
      <c r="CE28" s="47" t="e">
        <f t="shared" si="51"/>
        <v>#N/A</v>
      </c>
      <c r="CF28" s="48"/>
      <c r="CG28" s="48" t="e">
        <f t="shared" si="52"/>
        <v>#N/A</v>
      </c>
      <c r="CH28" s="49"/>
      <c r="CI28" s="47" t="e">
        <f t="shared" si="53"/>
        <v>#N/A</v>
      </c>
      <c r="CJ28" s="48"/>
      <c r="CK28" s="48" t="e">
        <f t="shared" si="54"/>
        <v>#N/A</v>
      </c>
      <c r="CL28" s="49"/>
      <c r="CM28" s="80" t="e">
        <f t="shared" si="55"/>
        <v>#N/A</v>
      </c>
      <c r="CN28" s="81"/>
      <c r="CO28" s="48" t="e">
        <f t="shared" si="56"/>
        <v>#N/A</v>
      </c>
      <c r="CP28" s="61"/>
      <c r="CQ28" s="58" t="e">
        <f>IF(CO28=0,E33,IF(CO28=1,E34,IF(CO28=2,E35,IF(CO28=3,E36,IF(CO28=4,E37,IF(CO28=5,E38))))))</f>
        <v>#N/A</v>
      </c>
      <c r="CR28" s="75"/>
      <c r="CS28" s="76"/>
    </row>
    <row r="33" spans="4:6" x14ac:dyDescent="0.25">
      <c r="D33" s="25" t="s">
        <v>42</v>
      </c>
      <c r="E33" s="82" t="str">
        <f>IF(B1=1,Sheet4!A2,IF(B1=2,Sheet4!D2,IF(B1=3,Sheet4!G2,IF(B1=4,Sheet4!J2,IF(B1=5,Sheet4!M2,IF(B1=6,Sheet4!P2,IF(B1=7,Sheet4!S2,IF(B1=8,Sheet4!V2))))))))</f>
        <v>GOOD &amp; PASS</v>
      </c>
      <c r="F33" s="82"/>
    </row>
    <row r="34" spans="4:6" x14ac:dyDescent="0.25">
      <c r="D34" s="25" t="s">
        <v>43</v>
      </c>
      <c r="E34" s="82" t="str">
        <f>IF(B1=1,Sheet4!A3,IF(B1=2,Sheet4!D3,IF(B1=3,Sheet4!G3,IF(B1=4,Sheet4!J3,IF(B1=5,Sheet4!M3,IF(B1=6,Sheet4!P3,IF(B1=7,Sheet4!S3,IF(B1=8,Sheet4!V3))))))))</f>
        <v>GOOD &amp; RECHARGE</v>
      </c>
      <c r="F34" s="82"/>
    </row>
    <row r="35" spans="4:6" x14ac:dyDescent="0.25">
      <c r="D35" s="25" t="s">
        <v>44</v>
      </c>
      <c r="E35" s="82" t="str">
        <f>IF(B1=1,Sheet4!A4,IF(B1=2,Sheet4!D4,IF(B1=3,Sheet4!G4,IF(B1=4,Sheet4!J4,IF(B1=5,Sheet4!M4,IF(B1=6,Sheet4!P4,IF(B1=7,Sheet4!S4,IF(B1=8,Sheet4!V4))))))))</f>
        <v>BAD &amp; REPLACE</v>
      </c>
      <c r="F35" s="82"/>
    </row>
    <row r="36" spans="4:6" x14ac:dyDescent="0.25">
      <c r="D36" s="25" t="s">
        <v>45</v>
      </c>
      <c r="E36" s="82" t="str">
        <f>IF(B1=1,Sheet4!A5,IF(B1=2,Sheet4!D5,IF(B1=3,Sheet4!G5,IF(B1=4,Sheet4!J5,IF(B1=5,Sheet4!M5,IF(B1=6,Sheet4!P5,IF(B1=7,Sheet4!S5,IF(B1=8,Sheet4!V5))))))))</f>
        <v>CAUTION</v>
      </c>
      <c r="F36" s="82"/>
    </row>
    <row r="37" spans="4:6" x14ac:dyDescent="0.25">
      <c r="D37" s="25" t="s">
        <v>46</v>
      </c>
      <c r="E37" s="82" t="str">
        <f>IF(B1=1,Sheet4!A6,IF(B1=2,Sheet4!D6,IF(B1=3,Sheet4!G6,IF(B1=4,Sheet4!J6,IF(B1=5,Sheet4!M6,IF(B1=6,Sheet4!P6,IF(B1=7,Sheet4!S6,IF(B1=8,Sheet4!V6))))))))</f>
        <v>RECHARGE &amp; RETEST</v>
      </c>
      <c r="F37" s="82"/>
    </row>
    <row r="38" spans="4:6" x14ac:dyDescent="0.25">
      <c r="D38" s="25" t="s">
        <v>47</v>
      </c>
      <c r="E38" s="82" t="str">
        <f>IF(B1=1,Sheet4!A7,IF(B1=2,Sheet4!D7,IF(B1=3,Sheet4!G7,IF(B1=4,Sheet4!J7,IF(B1=5,Sheet4!M7,IF(B1=6,Sheet4!P7,IF(B1=7,Sheet4!S7,IF(B1=8,Sheet4!V7))))))))</f>
        <v>BAD CELL REPLACE</v>
      </c>
      <c r="F38" s="82"/>
    </row>
  </sheetData>
  <mergeCells count="532">
    <mergeCell ref="E36:F36"/>
    <mergeCell ref="E37:F37"/>
    <mergeCell ref="E38:F38"/>
    <mergeCell ref="CQ26:CS26"/>
    <mergeCell ref="CQ27:CS27"/>
    <mergeCell ref="CQ28:CS28"/>
    <mergeCell ref="E33:F33"/>
    <mergeCell ref="E34:F34"/>
    <mergeCell ref="E35:F35"/>
    <mergeCell ref="CM27:CN27"/>
    <mergeCell ref="CM28:CN28"/>
    <mergeCell ref="BQ28:BR28"/>
    <mergeCell ref="E28:G28"/>
    <mergeCell ref="BH27:BI27"/>
    <mergeCell ref="BJ27:BK27"/>
    <mergeCell ref="BH28:BI28"/>
    <mergeCell ref="BJ28:BK28"/>
    <mergeCell ref="BW27:BX27"/>
    <mergeCell ref="BY27:BZ27"/>
    <mergeCell ref="BW28:BX28"/>
    <mergeCell ref="BY28:BZ28"/>
    <mergeCell ref="BM26:BN26"/>
    <mergeCell ref="BO26:BP26"/>
    <mergeCell ref="BM27:BN27"/>
    <mergeCell ref="CQ22:CS22"/>
    <mergeCell ref="CQ23:CS23"/>
    <mergeCell ref="CQ24:CS24"/>
    <mergeCell ref="CQ25:CS25"/>
    <mergeCell ref="CQ14:CS14"/>
    <mergeCell ref="CQ15:CS15"/>
    <mergeCell ref="CQ16:CS16"/>
    <mergeCell ref="CQ17:CS17"/>
    <mergeCell ref="CQ18:CS18"/>
    <mergeCell ref="CQ19:CS19"/>
    <mergeCell ref="CQ6:CS6"/>
    <mergeCell ref="CQ7:CS7"/>
    <mergeCell ref="CQ8:CS8"/>
    <mergeCell ref="CQ9:CS9"/>
    <mergeCell ref="CQ10:CS10"/>
    <mergeCell ref="CQ11:CS11"/>
    <mergeCell ref="CQ12:CS12"/>
    <mergeCell ref="CQ13:CS13"/>
    <mergeCell ref="CM21:CN21"/>
    <mergeCell ref="CM9:CN9"/>
    <mergeCell ref="CM10:CN10"/>
    <mergeCell ref="CM11:CN11"/>
    <mergeCell ref="CM12:CN12"/>
    <mergeCell ref="CM13:CN13"/>
    <mergeCell ref="CM14:CN14"/>
    <mergeCell ref="CO7:CP7"/>
    <mergeCell ref="CO8:CP8"/>
    <mergeCell ref="CO9:CP9"/>
    <mergeCell ref="CO10:CP10"/>
    <mergeCell ref="CO11:CP11"/>
    <mergeCell ref="CO12:CP12"/>
    <mergeCell ref="CQ20:CS20"/>
    <mergeCell ref="CQ21:CS21"/>
    <mergeCell ref="CM22:CN22"/>
    <mergeCell ref="CM23:CN23"/>
    <mergeCell ref="CM24:CN24"/>
    <mergeCell ref="CM25:CN25"/>
    <mergeCell ref="CM26:CN26"/>
    <mergeCell ref="CM15:CN15"/>
    <mergeCell ref="CM16:CN16"/>
    <mergeCell ref="CM17:CN17"/>
    <mergeCell ref="CM18:CN18"/>
    <mergeCell ref="CM19:CN19"/>
    <mergeCell ref="CM20:CN20"/>
    <mergeCell ref="CO25:CP25"/>
    <mergeCell ref="CO26:CP26"/>
    <mergeCell ref="CO27:CP27"/>
    <mergeCell ref="CO28:CP28"/>
    <mergeCell ref="CQ5:CS5"/>
    <mergeCell ref="CM4:CS4"/>
    <mergeCell ref="CM5:CN5"/>
    <mergeCell ref="CM6:CN6"/>
    <mergeCell ref="CM7:CN7"/>
    <mergeCell ref="CM8:CN8"/>
    <mergeCell ref="CO19:CP19"/>
    <mergeCell ref="CO20:CP20"/>
    <mergeCell ref="CO21:CP21"/>
    <mergeCell ref="CO22:CP22"/>
    <mergeCell ref="CO23:CP23"/>
    <mergeCell ref="CO24:CP24"/>
    <mergeCell ref="CO13:CP13"/>
    <mergeCell ref="CO14:CP14"/>
    <mergeCell ref="CO15:CP15"/>
    <mergeCell ref="CO16:CP16"/>
    <mergeCell ref="CO17:CP17"/>
    <mergeCell ref="CO18:CP18"/>
    <mergeCell ref="CO5:CP5"/>
    <mergeCell ref="CO6:CP6"/>
    <mergeCell ref="BQ22:BR22"/>
    <mergeCell ref="BQ23:BR23"/>
    <mergeCell ref="BQ24:BR24"/>
    <mergeCell ref="BQ25:BR25"/>
    <mergeCell ref="BQ26:BR26"/>
    <mergeCell ref="BQ27:BR27"/>
    <mergeCell ref="BQ16:BR16"/>
    <mergeCell ref="BQ17:BR17"/>
    <mergeCell ref="BQ18:BR18"/>
    <mergeCell ref="BQ19:BR19"/>
    <mergeCell ref="BQ20:BR20"/>
    <mergeCell ref="BQ21:BR21"/>
    <mergeCell ref="BQ10:BR10"/>
    <mergeCell ref="BQ11:BR11"/>
    <mergeCell ref="BQ12:BR12"/>
    <mergeCell ref="BQ13:BR13"/>
    <mergeCell ref="BQ14:BR14"/>
    <mergeCell ref="BQ15:BR15"/>
    <mergeCell ref="BO4:BR4"/>
    <mergeCell ref="BQ5:BR5"/>
    <mergeCell ref="BQ6:BR6"/>
    <mergeCell ref="BQ7:BR7"/>
    <mergeCell ref="BQ8:BR8"/>
    <mergeCell ref="BQ9:BR9"/>
    <mergeCell ref="BO8:BP8"/>
    <mergeCell ref="BO15:BP15"/>
    <mergeCell ref="E25:G25"/>
    <mergeCell ref="E26:G26"/>
    <mergeCell ref="E27:G27"/>
    <mergeCell ref="E16:G16"/>
    <mergeCell ref="E17:G17"/>
    <mergeCell ref="E18:G18"/>
    <mergeCell ref="E19:G19"/>
    <mergeCell ref="E20:G20"/>
    <mergeCell ref="E4:G4"/>
    <mergeCell ref="E5:G5"/>
    <mergeCell ref="E6:G6"/>
    <mergeCell ref="E7:G7"/>
    <mergeCell ref="E8:G8"/>
    <mergeCell ref="E9:G9"/>
    <mergeCell ref="E21:G21"/>
    <mergeCell ref="E10:G10"/>
    <mergeCell ref="E11:G11"/>
    <mergeCell ref="E12:G12"/>
    <mergeCell ref="E13:G13"/>
    <mergeCell ref="E14:G14"/>
    <mergeCell ref="E15:G15"/>
    <mergeCell ref="BH4:BI4"/>
    <mergeCell ref="BH5:BI5"/>
    <mergeCell ref="BJ5:BK5"/>
    <mergeCell ref="BH6:BI6"/>
    <mergeCell ref="BJ6:BK6"/>
    <mergeCell ref="BJ4:BL4"/>
    <mergeCell ref="BH7:BI7"/>
    <mergeCell ref="E23:G23"/>
    <mergeCell ref="E24:G24"/>
    <mergeCell ref="BF4:BG4"/>
    <mergeCell ref="BD5:BE5"/>
    <mergeCell ref="BD6:BE6"/>
    <mergeCell ref="BF5:BG5"/>
    <mergeCell ref="BF6:BG6"/>
    <mergeCell ref="BF7:BG7"/>
    <mergeCell ref="BF8:BG8"/>
    <mergeCell ref="BF9:BG9"/>
    <mergeCell ref="BF10:BG10"/>
    <mergeCell ref="H4:S4"/>
    <mergeCell ref="T4:AE4"/>
    <mergeCell ref="AF4:AQ4"/>
    <mergeCell ref="E22:G22"/>
    <mergeCell ref="BD17:BE17"/>
    <mergeCell ref="BD18:BE18"/>
    <mergeCell ref="BD7:BE7"/>
    <mergeCell ref="BD8:BE8"/>
    <mergeCell ref="BD9:BE9"/>
    <mergeCell ref="BD10:BE10"/>
    <mergeCell ref="BD11:BE11"/>
    <mergeCell ref="BD12:BE12"/>
    <mergeCell ref="AR4:BC4"/>
    <mergeCell ref="BD4:BE4"/>
    <mergeCell ref="BF11:BG11"/>
    <mergeCell ref="BF12:BG12"/>
    <mergeCell ref="BD19:BE19"/>
    <mergeCell ref="BD20:BE20"/>
    <mergeCell ref="BD21:BE21"/>
    <mergeCell ref="BD22:BE22"/>
    <mergeCell ref="BD23:BE23"/>
    <mergeCell ref="BD13:BE13"/>
    <mergeCell ref="BD14:BE14"/>
    <mergeCell ref="BD15:BE15"/>
    <mergeCell ref="BD16:BE16"/>
    <mergeCell ref="BF13:BG13"/>
    <mergeCell ref="BF14:BG14"/>
    <mergeCell ref="BF15:BG15"/>
    <mergeCell ref="BF16:BG16"/>
    <mergeCell ref="BF17:BG17"/>
    <mergeCell ref="BF18:BG18"/>
    <mergeCell ref="BF19:BG19"/>
    <mergeCell ref="BF20:BG20"/>
    <mergeCell ref="BF21:BG21"/>
    <mergeCell ref="BF22:BG22"/>
    <mergeCell ref="BF23:BG23"/>
    <mergeCell ref="BF24:BG24"/>
    <mergeCell ref="BF25:BG25"/>
    <mergeCell ref="BF26:BG26"/>
    <mergeCell ref="BF27:BG27"/>
    <mergeCell ref="BD28:BE28"/>
    <mergeCell ref="BF28:BG28"/>
    <mergeCell ref="BD25:BE25"/>
    <mergeCell ref="BD26:BE26"/>
    <mergeCell ref="BD27:BE27"/>
    <mergeCell ref="BD24:BE24"/>
    <mergeCell ref="BJ7:BK7"/>
    <mergeCell ref="BH8:BI8"/>
    <mergeCell ref="BJ8:BK8"/>
    <mergeCell ref="BH9:BI9"/>
    <mergeCell ref="BJ9:BK9"/>
    <mergeCell ref="BH10:BI10"/>
    <mergeCell ref="BJ10:BK10"/>
    <mergeCell ref="BH11:BI11"/>
    <mergeCell ref="BJ11:BK11"/>
    <mergeCell ref="BH12:BI12"/>
    <mergeCell ref="BJ12:BK12"/>
    <mergeCell ref="BH13:BI13"/>
    <mergeCell ref="BJ13:BK13"/>
    <mergeCell ref="BH14:BI14"/>
    <mergeCell ref="BJ14:BK14"/>
    <mergeCell ref="BH15:BI15"/>
    <mergeCell ref="BJ15:BK15"/>
    <mergeCell ref="BH16:BI16"/>
    <mergeCell ref="BJ16:BK16"/>
    <mergeCell ref="BH17:BI17"/>
    <mergeCell ref="BJ17:BK17"/>
    <mergeCell ref="BH18:BI18"/>
    <mergeCell ref="BJ18:BK18"/>
    <mergeCell ref="BH19:BI19"/>
    <mergeCell ref="BJ19:BK19"/>
    <mergeCell ref="BH20:BI20"/>
    <mergeCell ref="BJ20:BK20"/>
    <mergeCell ref="BH21:BI21"/>
    <mergeCell ref="BJ21:BK21"/>
    <mergeCell ref="BH22:BI22"/>
    <mergeCell ref="BJ22:BK22"/>
    <mergeCell ref="BH23:BI23"/>
    <mergeCell ref="BJ23:BK23"/>
    <mergeCell ref="BH24:BI24"/>
    <mergeCell ref="BJ24:BK24"/>
    <mergeCell ref="BH25:BI25"/>
    <mergeCell ref="BJ25:BK25"/>
    <mergeCell ref="BH26:BI26"/>
    <mergeCell ref="BJ26:BK26"/>
    <mergeCell ref="BM4:BN4"/>
    <mergeCell ref="BM5:BN5"/>
    <mergeCell ref="BO5:BP5"/>
    <mergeCell ref="BM6:BN6"/>
    <mergeCell ref="BO6:BP6"/>
    <mergeCell ref="BM7:BN7"/>
    <mergeCell ref="BO7:BP7"/>
    <mergeCell ref="BM8:BN8"/>
    <mergeCell ref="BM9:BN9"/>
    <mergeCell ref="BO9:BP9"/>
    <mergeCell ref="BO18:BP18"/>
    <mergeCell ref="BM19:BN19"/>
    <mergeCell ref="BO19:BP19"/>
    <mergeCell ref="BM25:BN25"/>
    <mergeCell ref="BO25:BP25"/>
    <mergeCell ref="BM10:BN10"/>
    <mergeCell ref="BO10:BP10"/>
    <mergeCell ref="BM11:BN11"/>
    <mergeCell ref="BO11:BP11"/>
    <mergeCell ref="BM12:BN12"/>
    <mergeCell ref="BO12:BP12"/>
    <mergeCell ref="BM13:BN13"/>
    <mergeCell ref="BO13:BP13"/>
    <mergeCell ref="BM14:BN14"/>
    <mergeCell ref="BO14:BP14"/>
    <mergeCell ref="BO27:BP27"/>
    <mergeCell ref="BM28:BN28"/>
    <mergeCell ref="BO28:BP28"/>
    <mergeCell ref="BS4:BT4"/>
    <mergeCell ref="BS9:BT9"/>
    <mergeCell ref="BS14:BT14"/>
    <mergeCell ref="BS19:BT19"/>
    <mergeCell ref="BS24:BT24"/>
    <mergeCell ref="BM20:BN20"/>
    <mergeCell ref="BO20:BP20"/>
    <mergeCell ref="BM21:BN21"/>
    <mergeCell ref="BO21:BP21"/>
    <mergeCell ref="BM22:BN22"/>
    <mergeCell ref="BO22:BP22"/>
    <mergeCell ref="BM23:BN23"/>
    <mergeCell ref="BO23:BP23"/>
    <mergeCell ref="BM24:BN24"/>
    <mergeCell ref="BO24:BP24"/>
    <mergeCell ref="BM15:BN15"/>
    <mergeCell ref="BM16:BN16"/>
    <mergeCell ref="BO16:BP16"/>
    <mergeCell ref="BM17:BN17"/>
    <mergeCell ref="BO17:BP17"/>
    <mergeCell ref="BM18:BN18"/>
    <mergeCell ref="BU4:BV4"/>
    <mergeCell ref="BS5:BT5"/>
    <mergeCell ref="BU5:BV5"/>
    <mergeCell ref="BS6:BT6"/>
    <mergeCell ref="BU6:BV6"/>
    <mergeCell ref="BS7:BT7"/>
    <mergeCell ref="BU7:BV7"/>
    <mergeCell ref="BS8:BT8"/>
    <mergeCell ref="BU8:BV8"/>
    <mergeCell ref="BU9:BV9"/>
    <mergeCell ref="BS10:BT10"/>
    <mergeCell ref="BU10:BV10"/>
    <mergeCell ref="BS11:BT11"/>
    <mergeCell ref="BU11:BV11"/>
    <mergeCell ref="BS12:BT12"/>
    <mergeCell ref="BU12:BV12"/>
    <mergeCell ref="BS13:BT13"/>
    <mergeCell ref="BU13:BV13"/>
    <mergeCell ref="BU14:BV14"/>
    <mergeCell ref="BS15:BT15"/>
    <mergeCell ref="BU15:BV15"/>
    <mergeCell ref="BS16:BT16"/>
    <mergeCell ref="BU16:BV16"/>
    <mergeCell ref="BS17:BT17"/>
    <mergeCell ref="BU17:BV17"/>
    <mergeCell ref="BS18:BT18"/>
    <mergeCell ref="BU18:BV18"/>
    <mergeCell ref="BU19:BV19"/>
    <mergeCell ref="BS20:BT20"/>
    <mergeCell ref="BU20:BV20"/>
    <mergeCell ref="BS21:BT21"/>
    <mergeCell ref="BU21:BV21"/>
    <mergeCell ref="BS22:BT22"/>
    <mergeCell ref="BU22:BV22"/>
    <mergeCell ref="BS23:BT23"/>
    <mergeCell ref="BU23:BV23"/>
    <mergeCell ref="BU24:BV24"/>
    <mergeCell ref="BS25:BT25"/>
    <mergeCell ref="BU25:BV25"/>
    <mergeCell ref="BS26:BT26"/>
    <mergeCell ref="BU26:BV26"/>
    <mergeCell ref="BS27:BT27"/>
    <mergeCell ref="BU27:BV27"/>
    <mergeCell ref="BS28:BT28"/>
    <mergeCell ref="BU28:BV28"/>
    <mergeCell ref="BW4:BX4"/>
    <mergeCell ref="BY4:BZ4"/>
    <mergeCell ref="BW5:BX5"/>
    <mergeCell ref="BY5:BZ5"/>
    <mergeCell ref="BW6:BX6"/>
    <mergeCell ref="BY6:BZ6"/>
    <mergeCell ref="BW7:BX7"/>
    <mergeCell ref="BY7:BZ7"/>
    <mergeCell ref="BW11:BX11"/>
    <mergeCell ref="BY11:BZ11"/>
    <mergeCell ref="BW8:BX8"/>
    <mergeCell ref="BY8:BZ8"/>
    <mergeCell ref="BW9:BX9"/>
    <mergeCell ref="BY9:BZ9"/>
    <mergeCell ref="BW10:BX10"/>
    <mergeCell ref="BY10:BZ10"/>
    <mergeCell ref="BW12:BX12"/>
    <mergeCell ref="BY12:BZ12"/>
    <mergeCell ref="BW13:BX13"/>
    <mergeCell ref="BY13:BZ13"/>
    <mergeCell ref="BW14:BX14"/>
    <mergeCell ref="BY14:BZ14"/>
    <mergeCell ref="BW15:BX15"/>
    <mergeCell ref="BY15:BZ15"/>
    <mergeCell ref="BW16:BX16"/>
    <mergeCell ref="BY16:BZ16"/>
    <mergeCell ref="BW17:BX17"/>
    <mergeCell ref="BY17:BZ17"/>
    <mergeCell ref="BW18:BX18"/>
    <mergeCell ref="BY18:BZ18"/>
    <mergeCell ref="BW19:BX19"/>
    <mergeCell ref="BY19:BZ19"/>
    <mergeCell ref="BW20:BX20"/>
    <mergeCell ref="BY20:BZ20"/>
    <mergeCell ref="BW21:BX21"/>
    <mergeCell ref="BY21:BZ21"/>
    <mergeCell ref="BW22:BX22"/>
    <mergeCell ref="BY22:BZ22"/>
    <mergeCell ref="BW23:BX23"/>
    <mergeCell ref="BY23:BZ23"/>
    <mergeCell ref="BW24:BX24"/>
    <mergeCell ref="BY24:BZ24"/>
    <mergeCell ref="BW25:BX25"/>
    <mergeCell ref="BY25:BZ25"/>
    <mergeCell ref="BW26:BX26"/>
    <mergeCell ref="BY26:BZ26"/>
    <mergeCell ref="CA4:CB4"/>
    <mergeCell ref="CC4:CD4"/>
    <mergeCell ref="CA5:CB5"/>
    <mergeCell ref="CC5:CD5"/>
    <mergeCell ref="CA6:CB6"/>
    <mergeCell ref="CC6:CD6"/>
    <mergeCell ref="CA7:CB7"/>
    <mergeCell ref="CC7:CD7"/>
    <mergeCell ref="CA8:CB8"/>
    <mergeCell ref="CC8:CD8"/>
    <mergeCell ref="CA9:CB9"/>
    <mergeCell ref="CC9:CD9"/>
    <mergeCell ref="CA10:CB10"/>
    <mergeCell ref="CC10:CD10"/>
    <mergeCell ref="CA11:CB11"/>
    <mergeCell ref="CC11:CD11"/>
    <mergeCell ref="CA12:CB12"/>
    <mergeCell ref="CC12:CD12"/>
    <mergeCell ref="CA13:CB13"/>
    <mergeCell ref="CC13:CD13"/>
    <mergeCell ref="CA14:CB14"/>
    <mergeCell ref="CC14:CD14"/>
    <mergeCell ref="CA15:CB15"/>
    <mergeCell ref="CC15:CD15"/>
    <mergeCell ref="CA16:CB16"/>
    <mergeCell ref="CC16:CD16"/>
    <mergeCell ref="CA17:CB17"/>
    <mergeCell ref="CC17:CD17"/>
    <mergeCell ref="CA18:CB18"/>
    <mergeCell ref="CC18:CD18"/>
    <mergeCell ref="CA19:CB19"/>
    <mergeCell ref="CC19:CD19"/>
    <mergeCell ref="CA20:CB20"/>
    <mergeCell ref="CC20:CD20"/>
    <mergeCell ref="CA21:CB21"/>
    <mergeCell ref="CC21:CD21"/>
    <mergeCell ref="CA22:CB22"/>
    <mergeCell ref="CC22:CD22"/>
    <mergeCell ref="CA23:CB23"/>
    <mergeCell ref="CC23:CD23"/>
    <mergeCell ref="CA24:CB24"/>
    <mergeCell ref="CC24:CD24"/>
    <mergeCell ref="CA25:CB25"/>
    <mergeCell ref="CC25:CD25"/>
    <mergeCell ref="CA26:CB26"/>
    <mergeCell ref="CC26:CD26"/>
    <mergeCell ref="CA27:CB27"/>
    <mergeCell ref="CC27:CD27"/>
    <mergeCell ref="CA28:CB28"/>
    <mergeCell ref="CC28:CD28"/>
    <mergeCell ref="CE4:CF4"/>
    <mergeCell ref="CG4:CH4"/>
    <mergeCell ref="CE5:CF5"/>
    <mergeCell ref="CG5:CH5"/>
    <mergeCell ref="CE6:CF6"/>
    <mergeCell ref="CG6:CH6"/>
    <mergeCell ref="CE7:CF7"/>
    <mergeCell ref="CG7:CH7"/>
    <mergeCell ref="CE8:CF8"/>
    <mergeCell ref="CG8:CH8"/>
    <mergeCell ref="CE9:CF9"/>
    <mergeCell ref="CG9:CH9"/>
    <mergeCell ref="CE10:CF10"/>
    <mergeCell ref="CG10:CH10"/>
    <mergeCell ref="CE11:CF11"/>
    <mergeCell ref="CG11:CH11"/>
    <mergeCell ref="CE12:CF12"/>
    <mergeCell ref="CG12:CH12"/>
    <mergeCell ref="CE13:CF13"/>
    <mergeCell ref="CG13:CH13"/>
    <mergeCell ref="CE14:CF14"/>
    <mergeCell ref="CG14:CH14"/>
    <mergeCell ref="CE15:CF15"/>
    <mergeCell ref="CG15:CH15"/>
    <mergeCell ref="CE16:CF16"/>
    <mergeCell ref="CG16:CH16"/>
    <mergeCell ref="CE17:CF17"/>
    <mergeCell ref="CG17:CH17"/>
    <mergeCell ref="CE18:CF18"/>
    <mergeCell ref="CG18:CH18"/>
    <mergeCell ref="CE19:CF19"/>
    <mergeCell ref="CG19:CH19"/>
    <mergeCell ref="CE20:CF20"/>
    <mergeCell ref="CG20:CH20"/>
    <mergeCell ref="CE21:CF21"/>
    <mergeCell ref="CG21:CH21"/>
    <mergeCell ref="CE22:CF22"/>
    <mergeCell ref="CG22:CH22"/>
    <mergeCell ref="CE23:CF23"/>
    <mergeCell ref="CG23:CH23"/>
    <mergeCell ref="CE24:CF24"/>
    <mergeCell ref="CG24:CH24"/>
    <mergeCell ref="CE25:CF25"/>
    <mergeCell ref="CG25:CH25"/>
    <mergeCell ref="CE26:CF26"/>
    <mergeCell ref="CG26:CH26"/>
    <mergeCell ref="CE27:CF27"/>
    <mergeCell ref="CG27:CH27"/>
    <mergeCell ref="CE28:CF28"/>
    <mergeCell ref="CG28:CH28"/>
    <mergeCell ref="CI4:CJ4"/>
    <mergeCell ref="CK4:CL4"/>
    <mergeCell ref="CI5:CJ5"/>
    <mergeCell ref="CK5:CL5"/>
    <mergeCell ref="CI6:CJ6"/>
    <mergeCell ref="CK6:CL6"/>
    <mergeCell ref="CI7:CJ7"/>
    <mergeCell ref="CK7:CL7"/>
    <mergeCell ref="CI8:CJ8"/>
    <mergeCell ref="CK8:CL8"/>
    <mergeCell ref="CI9:CJ9"/>
    <mergeCell ref="CK9:CL9"/>
    <mergeCell ref="CI10:CJ10"/>
    <mergeCell ref="CK10:CL10"/>
    <mergeCell ref="CI11:CJ11"/>
    <mergeCell ref="CK11:CL11"/>
    <mergeCell ref="CI12:CJ12"/>
    <mergeCell ref="CK12:CL12"/>
    <mergeCell ref="CI13:CJ13"/>
    <mergeCell ref="CK13:CL13"/>
    <mergeCell ref="CI14:CJ14"/>
    <mergeCell ref="CK14:CL14"/>
    <mergeCell ref="CI15:CJ15"/>
    <mergeCell ref="CK15:CL15"/>
    <mergeCell ref="CI16:CJ16"/>
    <mergeCell ref="CK16:CL16"/>
    <mergeCell ref="CI17:CJ17"/>
    <mergeCell ref="CK17:CL17"/>
    <mergeCell ref="CI18:CJ18"/>
    <mergeCell ref="CK18:CL18"/>
    <mergeCell ref="CI19:CJ19"/>
    <mergeCell ref="CK19:CL19"/>
    <mergeCell ref="CI20:CJ20"/>
    <mergeCell ref="CK20:CL20"/>
    <mergeCell ref="CI21:CJ21"/>
    <mergeCell ref="CK21:CL21"/>
    <mergeCell ref="CI22:CJ22"/>
    <mergeCell ref="CK22:CL22"/>
    <mergeCell ref="CI23:CJ23"/>
    <mergeCell ref="CK23:CL23"/>
    <mergeCell ref="CI24:CJ24"/>
    <mergeCell ref="CK24:CL24"/>
    <mergeCell ref="CI28:CJ28"/>
    <mergeCell ref="CK28:CL28"/>
    <mergeCell ref="CI25:CJ25"/>
    <mergeCell ref="CK25:CL25"/>
    <mergeCell ref="CI26:CJ26"/>
    <mergeCell ref="CK26:CL26"/>
    <mergeCell ref="CI27:CJ27"/>
    <mergeCell ref="CK27:CL27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F10" sqref="F10"/>
    </sheetView>
  </sheetViews>
  <sheetFormatPr defaultRowHeight="16.5" x14ac:dyDescent="0.25"/>
  <sheetData>
    <row r="1" spans="1:2" x14ac:dyDescent="0.25">
      <c r="A1" s="36" t="s">
        <v>64</v>
      </c>
      <c r="B1" s="36" t="s">
        <v>65</v>
      </c>
    </row>
    <row r="2" spans="1:2" x14ac:dyDescent="0.25">
      <c r="A2" s="38" t="str">
        <f>"0"</f>
        <v>0</v>
      </c>
      <c r="B2" s="38">
        <v>0</v>
      </c>
    </row>
    <row r="3" spans="1:2" x14ac:dyDescent="0.25">
      <c r="A3" s="38" t="str">
        <f>"1"</f>
        <v>1</v>
      </c>
      <c r="B3" s="38">
        <v>1</v>
      </c>
    </row>
    <row r="4" spans="1:2" x14ac:dyDescent="0.25">
      <c r="A4" s="38" t="str">
        <f>"2"</f>
        <v>2</v>
      </c>
      <c r="B4" s="38">
        <v>2</v>
      </c>
    </row>
    <row r="5" spans="1:2" x14ac:dyDescent="0.25">
      <c r="A5" s="38" t="str">
        <f>"3"</f>
        <v>3</v>
      </c>
      <c r="B5" s="38">
        <v>3</v>
      </c>
    </row>
    <row r="6" spans="1:2" x14ac:dyDescent="0.25">
      <c r="A6" s="38" t="str">
        <f>"4"</f>
        <v>4</v>
      </c>
      <c r="B6" s="38">
        <v>4</v>
      </c>
    </row>
    <row r="7" spans="1:2" x14ac:dyDescent="0.25">
      <c r="A7" s="38" t="str">
        <f>"5"</f>
        <v>5</v>
      </c>
      <c r="B7" s="38">
        <v>5</v>
      </c>
    </row>
    <row r="8" spans="1:2" x14ac:dyDescent="0.25">
      <c r="A8" s="38" t="str">
        <f>"6"</f>
        <v>6</v>
      </c>
      <c r="B8" s="38">
        <v>6</v>
      </c>
    </row>
    <row r="9" spans="1:2" x14ac:dyDescent="0.25">
      <c r="A9" s="38" t="str">
        <f>"7"</f>
        <v>7</v>
      </c>
      <c r="B9" s="38">
        <v>7</v>
      </c>
    </row>
    <row r="10" spans="1:2" x14ac:dyDescent="0.25">
      <c r="A10" s="38" t="str">
        <f>"8"</f>
        <v>8</v>
      </c>
      <c r="B10" s="38">
        <v>8</v>
      </c>
    </row>
    <row r="11" spans="1:2" x14ac:dyDescent="0.25">
      <c r="A11" s="38" t="str">
        <f>"9"</f>
        <v>9</v>
      </c>
      <c r="B11" s="38">
        <v>9</v>
      </c>
    </row>
    <row r="12" spans="1:2" x14ac:dyDescent="0.25">
      <c r="A12" s="38" t="s">
        <v>66</v>
      </c>
      <c r="B12" s="38">
        <v>10</v>
      </c>
    </row>
    <row r="13" spans="1:2" x14ac:dyDescent="0.25">
      <c r="A13" s="38" t="s">
        <v>67</v>
      </c>
      <c r="B13" s="38">
        <v>11</v>
      </c>
    </row>
    <row r="14" spans="1:2" x14ac:dyDescent="0.25">
      <c r="A14" s="38" t="s">
        <v>68</v>
      </c>
      <c r="B14" s="38">
        <v>12</v>
      </c>
    </row>
    <row r="15" spans="1:2" x14ac:dyDescent="0.25">
      <c r="A15" s="38" t="s">
        <v>69</v>
      </c>
      <c r="B15" s="38">
        <v>13</v>
      </c>
    </row>
    <row r="16" spans="1:2" x14ac:dyDescent="0.25">
      <c r="A16" s="38" t="s">
        <v>70</v>
      </c>
      <c r="B16" s="38">
        <v>14</v>
      </c>
    </row>
    <row r="17" spans="1:2" x14ac:dyDescent="0.25">
      <c r="A17" s="38" t="s">
        <v>71</v>
      </c>
      <c r="B17" s="38">
        <v>15</v>
      </c>
    </row>
    <row r="18" spans="1:2" x14ac:dyDescent="0.25">
      <c r="A18" s="38" t="s">
        <v>72</v>
      </c>
      <c r="B18" s="38">
        <v>16</v>
      </c>
    </row>
    <row r="19" spans="1:2" x14ac:dyDescent="0.25">
      <c r="A19" s="38" t="s">
        <v>73</v>
      </c>
      <c r="B19" s="38">
        <v>17</v>
      </c>
    </row>
    <row r="20" spans="1:2" x14ac:dyDescent="0.25">
      <c r="A20" s="38" t="s">
        <v>74</v>
      </c>
      <c r="B20" s="38">
        <v>18</v>
      </c>
    </row>
    <row r="21" spans="1:2" x14ac:dyDescent="0.25">
      <c r="A21" s="38" t="s">
        <v>75</v>
      </c>
      <c r="B21" s="38">
        <v>19</v>
      </c>
    </row>
    <row r="22" spans="1:2" x14ac:dyDescent="0.25">
      <c r="A22" s="38" t="s">
        <v>76</v>
      </c>
      <c r="B22" s="38">
        <v>20</v>
      </c>
    </row>
    <row r="23" spans="1:2" x14ac:dyDescent="0.25">
      <c r="A23" s="38" t="s">
        <v>77</v>
      </c>
      <c r="B23" s="38">
        <v>21</v>
      </c>
    </row>
    <row r="24" spans="1:2" x14ac:dyDescent="0.25">
      <c r="A24" s="38" t="s">
        <v>78</v>
      </c>
      <c r="B24" s="38">
        <v>22</v>
      </c>
    </row>
    <row r="25" spans="1:2" x14ac:dyDescent="0.25">
      <c r="A25" s="38" t="s">
        <v>79</v>
      </c>
      <c r="B25" s="38">
        <v>23</v>
      </c>
    </row>
    <row r="26" spans="1:2" x14ac:dyDescent="0.25">
      <c r="A26" s="38" t="s">
        <v>80</v>
      </c>
      <c r="B26" s="38">
        <v>24</v>
      </c>
    </row>
    <row r="27" spans="1:2" x14ac:dyDescent="0.25">
      <c r="A27" s="38" t="s">
        <v>81</v>
      </c>
      <c r="B27" s="38">
        <v>25</v>
      </c>
    </row>
    <row r="28" spans="1:2" x14ac:dyDescent="0.25">
      <c r="A28" s="38" t="s">
        <v>82</v>
      </c>
      <c r="B28" s="38">
        <v>26</v>
      </c>
    </row>
    <row r="29" spans="1:2" x14ac:dyDescent="0.25">
      <c r="A29" s="38" t="s">
        <v>83</v>
      </c>
      <c r="B29" s="38">
        <v>27</v>
      </c>
    </row>
    <row r="30" spans="1:2" x14ac:dyDescent="0.25">
      <c r="A30" s="38" t="s">
        <v>84</v>
      </c>
      <c r="B30" s="38">
        <v>28</v>
      </c>
    </row>
    <row r="31" spans="1:2" x14ac:dyDescent="0.25">
      <c r="A31" s="38" t="s">
        <v>85</v>
      </c>
      <c r="B31" s="38">
        <v>29</v>
      </c>
    </row>
    <row r="32" spans="1:2" x14ac:dyDescent="0.25">
      <c r="A32" s="38" t="s">
        <v>86</v>
      </c>
      <c r="B32" s="38">
        <v>30</v>
      </c>
    </row>
    <row r="33" spans="1:2" x14ac:dyDescent="0.25">
      <c r="A33" s="38" t="s">
        <v>4</v>
      </c>
      <c r="B33" s="38">
        <v>31</v>
      </c>
    </row>
    <row r="34" spans="1:2" x14ac:dyDescent="0.25">
      <c r="A34" s="38" t="s">
        <v>87</v>
      </c>
      <c r="B34" s="38">
        <v>32</v>
      </c>
    </row>
    <row r="35" spans="1:2" x14ac:dyDescent="0.25">
      <c r="A35" s="38" t="s">
        <v>88</v>
      </c>
      <c r="B35" s="38">
        <v>33</v>
      </c>
    </row>
    <row r="36" spans="1:2" x14ac:dyDescent="0.25">
      <c r="A36" s="38" t="s">
        <v>89</v>
      </c>
      <c r="B36" s="38">
        <v>34</v>
      </c>
    </row>
    <row r="37" spans="1:2" x14ac:dyDescent="0.25">
      <c r="A37" s="38" t="s">
        <v>90</v>
      </c>
      <c r="B37" s="38">
        <v>35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X7"/>
  <sheetViews>
    <sheetView zoomScale="85" zoomScaleNormal="85" workbookViewId="0">
      <selection activeCell="J6" sqref="J6:L6"/>
    </sheetView>
  </sheetViews>
  <sheetFormatPr defaultRowHeight="16.5" x14ac:dyDescent="0.25"/>
  <sheetData>
    <row r="1" spans="1:24" ht="17.25" thickBot="1" x14ac:dyDescent="0.3">
      <c r="A1" s="83" t="s">
        <v>6</v>
      </c>
      <c r="B1" s="84"/>
      <c r="C1" s="85"/>
      <c r="D1" s="83" t="s">
        <v>122</v>
      </c>
      <c r="E1" s="84"/>
      <c r="F1" s="85"/>
      <c r="G1" s="83" t="s">
        <v>120</v>
      </c>
      <c r="H1" s="84"/>
      <c r="I1" s="85"/>
      <c r="J1" s="86" t="s">
        <v>119</v>
      </c>
      <c r="K1" s="84"/>
      <c r="L1" s="87"/>
      <c r="M1" s="83" t="s">
        <v>118</v>
      </c>
      <c r="N1" s="84"/>
      <c r="O1" s="85"/>
      <c r="P1" s="83" t="s">
        <v>117</v>
      </c>
      <c r="Q1" s="84"/>
      <c r="R1" s="85"/>
      <c r="S1" s="99" t="s">
        <v>48</v>
      </c>
      <c r="T1" s="84"/>
      <c r="U1" s="85"/>
      <c r="V1" s="99" t="s">
        <v>49</v>
      </c>
      <c r="W1" s="84"/>
      <c r="X1" s="85"/>
    </row>
    <row r="2" spans="1:24" x14ac:dyDescent="0.25">
      <c r="A2" s="91" t="s">
        <v>32</v>
      </c>
      <c r="B2" s="92"/>
      <c r="C2" s="93"/>
      <c r="D2" s="91" t="s">
        <v>38</v>
      </c>
      <c r="E2" s="92"/>
      <c r="F2" s="93"/>
      <c r="G2" s="91" t="s">
        <v>96</v>
      </c>
      <c r="H2" s="92"/>
      <c r="I2" s="93"/>
      <c r="J2" s="91" t="s">
        <v>101</v>
      </c>
      <c r="K2" s="92"/>
      <c r="L2" s="93"/>
      <c r="M2" s="91" t="s">
        <v>107</v>
      </c>
      <c r="N2" s="92"/>
      <c r="O2" s="93"/>
      <c r="P2" s="91" t="s">
        <v>111</v>
      </c>
      <c r="Q2" s="92"/>
      <c r="R2" s="93"/>
      <c r="S2" s="100" t="s">
        <v>53</v>
      </c>
      <c r="T2" s="92"/>
      <c r="U2" s="93"/>
      <c r="V2" s="100" t="s">
        <v>52</v>
      </c>
      <c r="W2" s="92"/>
      <c r="X2" s="93"/>
    </row>
    <row r="3" spans="1:24" x14ac:dyDescent="0.25">
      <c r="A3" s="88" t="s">
        <v>33</v>
      </c>
      <c r="B3" s="89"/>
      <c r="C3" s="90"/>
      <c r="D3" s="88" t="s">
        <v>91</v>
      </c>
      <c r="E3" s="89"/>
      <c r="F3" s="90"/>
      <c r="G3" s="88" t="s">
        <v>97</v>
      </c>
      <c r="H3" s="89"/>
      <c r="I3" s="90"/>
      <c r="J3" s="88" t="s">
        <v>102</v>
      </c>
      <c r="K3" s="89"/>
      <c r="L3" s="90"/>
      <c r="M3" s="88" t="s">
        <v>108</v>
      </c>
      <c r="N3" s="89"/>
      <c r="O3" s="90"/>
      <c r="P3" s="88" t="s">
        <v>112</v>
      </c>
      <c r="Q3" s="89"/>
      <c r="R3" s="90"/>
      <c r="S3" s="97" t="s">
        <v>55</v>
      </c>
      <c r="T3" s="89"/>
      <c r="U3" s="90"/>
      <c r="V3" s="97" t="s">
        <v>54</v>
      </c>
      <c r="W3" s="89"/>
      <c r="X3" s="90"/>
    </row>
    <row r="4" spans="1:24" x14ac:dyDescent="0.25">
      <c r="A4" s="88" t="s">
        <v>34</v>
      </c>
      <c r="B4" s="89"/>
      <c r="C4" s="90"/>
      <c r="D4" s="88" t="s">
        <v>92</v>
      </c>
      <c r="E4" s="89"/>
      <c r="F4" s="90"/>
      <c r="G4" s="88" t="s">
        <v>98</v>
      </c>
      <c r="H4" s="89"/>
      <c r="I4" s="90"/>
      <c r="J4" s="88" t="s">
        <v>103</v>
      </c>
      <c r="K4" s="89"/>
      <c r="L4" s="90"/>
      <c r="M4" s="88" t="s">
        <v>109</v>
      </c>
      <c r="N4" s="89"/>
      <c r="O4" s="90"/>
      <c r="P4" s="88" t="s">
        <v>113</v>
      </c>
      <c r="Q4" s="89"/>
      <c r="R4" s="90"/>
      <c r="S4" s="97" t="s">
        <v>57</v>
      </c>
      <c r="T4" s="89"/>
      <c r="U4" s="90"/>
      <c r="V4" s="97" t="s">
        <v>56</v>
      </c>
      <c r="W4" s="89"/>
      <c r="X4" s="90"/>
    </row>
    <row r="5" spans="1:24" x14ac:dyDescent="0.25">
      <c r="A5" s="88" t="s">
        <v>35</v>
      </c>
      <c r="B5" s="89"/>
      <c r="C5" s="90"/>
      <c r="D5" s="88" t="s">
        <v>93</v>
      </c>
      <c r="E5" s="89"/>
      <c r="F5" s="90"/>
      <c r="G5" s="88" t="s">
        <v>41</v>
      </c>
      <c r="H5" s="89"/>
      <c r="I5" s="90"/>
      <c r="J5" s="88" t="s">
        <v>104</v>
      </c>
      <c r="K5" s="89"/>
      <c r="L5" s="90"/>
      <c r="M5" s="88" t="s">
        <v>39</v>
      </c>
      <c r="N5" s="89"/>
      <c r="O5" s="90"/>
      <c r="P5" s="88" t="s">
        <v>114</v>
      </c>
      <c r="Q5" s="89"/>
      <c r="R5" s="90"/>
      <c r="S5" s="97" t="s">
        <v>59</v>
      </c>
      <c r="T5" s="89"/>
      <c r="U5" s="90"/>
      <c r="V5" s="97" t="s">
        <v>58</v>
      </c>
      <c r="W5" s="89"/>
      <c r="X5" s="90"/>
    </row>
    <row r="6" spans="1:24" x14ac:dyDescent="0.25">
      <c r="A6" s="88" t="s">
        <v>36</v>
      </c>
      <c r="B6" s="89"/>
      <c r="C6" s="90"/>
      <c r="D6" s="88" t="s">
        <v>94</v>
      </c>
      <c r="E6" s="89"/>
      <c r="F6" s="90"/>
      <c r="G6" s="88" t="s">
        <v>99</v>
      </c>
      <c r="H6" s="89"/>
      <c r="I6" s="90"/>
      <c r="J6" s="88" t="s">
        <v>105</v>
      </c>
      <c r="K6" s="89"/>
      <c r="L6" s="90"/>
      <c r="M6" s="88" t="s">
        <v>110</v>
      </c>
      <c r="N6" s="89"/>
      <c r="O6" s="90"/>
      <c r="P6" s="88" t="s">
        <v>115</v>
      </c>
      <c r="Q6" s="89"/>
      <c r="R6" s="90"/>
      <c r="S6" s="97" t="s">
        <v>61</v>
      </c>
      <c r="T6" s="89"/>
      <c r="U6" s="90"/>
      <c r="V6" s="97" t="s">
        <v>60</v>
      </c>
      <c r="W6" s="89"/>
      <c r="X6" s="90"/>
    </row>
    <row r="7" spans="1:24" ht="17.25" thickBot="1" x14ac:dyDescent="0.3">
      <c r="A7" s="94" t="s">
        <v>37</v>
      </c>
      <c r="B7" s="95"/>
      <c r="C7" s="96"/>
      <c r="D7" s="94" t="s">
        <v>95</v>
      </c>
      <c r="E7" s="95"/>
      <c r="F7" s="96"/>
      <c r="G7" s="94" t="s">
        <v>100</v>
      </c>
      <c r="H7" s="95"/>
      <c r="I7" s="96"/>
      <c r="J7" s="94" t="s">
        <v>106</v>
      </c>
      <c r="K7" s="95"/>
      <c r="L7" s="96"/>
      <c r="M7" s="94" t="s">
        <v>40</v>
      </c>
      <c r="N7" s="95"/>
      <c r="O7" s="96"/>
      <c r="P7" s="94" t="s">
        <v>116</v>
      </c>
      <c r="Q7" s="95"/>
      <c r="R7" s="96"/>
      <c r="S7" s="98" t="s">
        <v>63</v>
      </c>
      <c r="T7" s="95"/>
      <c r="U7" s="96"/>
      <c r="V7" s="98" t="s">
        <v>62</v>
      </c>
      <c r="W7" s="95"/>
      <c r="X7" s="96"/>
    </row>
  </sheetData>
  <mergeCells count="56">
    <mergeCell ref="S6:U6"/>
    <mergeCell ref="S7:U7"/>
    <mergeCell ref="V1:X1"/>
    <mergeCell ref="V2:X2"/>
    <mergeCell ref="V3:X3"/>
    <mergeCell ref="V4:X4"/>
    <mergeCell ref="V5:X5"/>
    <mergeCell ref="V6:X6"/>
    <mergeCell ref="V7:X7"/>
    <mergeCell ref="S1:U1"/>
    <mergeCell ref="S2:U2"/>
    <mergeCell ref="S3:U3"/>
    <mergeCell ref="S4:U4"/>
    <mergeCell ref="S5:U5"/>
    <mergeCell ref="P7:R7"/>
    <mergeCell ref="A6:C6"/>
    <mergeCell ref="D6:F6"/>
    <mergeCell ref="G6:I6"/>
    <mergeCell ref="J6:L6"/>
    <mergeCell ref="M6:O6"/>
    <mergeCell ref="P6:R6"/>
    <mergeCell ref="A7:C7"/>
    <mergeCell ref="D7:F7"/>
    <mergeCell ref="G7:I7"/>
    <mergeCell ref="J7:L7"/>
    <mergeCell ref="M7:O7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P3:R3"/>
    <mergeCell ref="A2:C2"/>
    <mergeCell ref="D2:F2"/>
    <mergeCell ref="G2:I2"/>
    <mergeCell ref="J2:L2"/>
    <mergeCell ref="M2:O2"/>
    <mergeCell ref="P2:R2"/>
    <mergeCell ref="A3:C3"/>
    <mergeCell ref="D3:F3"/>
    <mergeCell ref="G3:I3"/>
    <mergeCell ref="J3:L3"/>
    <mergeCell ref="M3:O3"/>
    <mergeCell ref="P1:R1"/>
    <mergeCell ref="A1:C1"/>
    <mergeCell ref="D1:F1"/>
    <mergeCell ref="G1:I1"/>
    <mergeCell ref="J1:L1"/>
    <mergeCell ref="M1:O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revised</vt:lpstr>
      <vt:lpstr>Sheet1</vt:lpstr>
      <vt:lpstr>Sheet2</vt:lpstr>
      <vt:lpstr>Sheet3</vt:lpstr>
      <vt:lpstr>Sheet5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盛賢芳</dc:creator>
  <cp:lastModifiedBy>henry.yang</cp:lastModifiedBy>
  <cp:lastPrinted>2017-03-29T07:50:27Z</cp:lastPrinted>
  <dcterms:created xsi:type="dcterms:W3CDTF">2003-04-07T07:24:41Z</dcterms:created>
  <dcterms:modified xsi:type="dcterms:W3CDTF">2021-05-10T08:30:07Z</dcterms:modified>
</cp:coreProperties>
</file>